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filterPrivacy="1" defaultThemeVersion="166925"/>
  <xr:revisionPtr revIDLastSave="4" documentId="13_ncr:1_{441316A2-0C7E-4C20-842E-60337DE3EA89}" xr6:coauthVersionLast="46" xr6:coauthVersionMax="47" xr10:uidLastSave="{321D3FBC-6162-466B-B135-3062EB5C6E9E}"/>
  <bookViews>
    <workbookView xWindow="-108" yWindow="-108" windowWidth="23256" windowHeight="12576" activeTab="1" xr2:uid="{9A9AD76C-7FC0-4D70-91A4-6B6FBE1BF7AC}"/>
  </bookViews>
  <sheets>
    <sheet name="Summary " sheetId="2" r:id="rId1"/>
    <sheet name="Schedule" sheetId="1" r:id="rId2"/>
  </sheets>
  <externalReferences>
    <externalReference r:id="rId3"/>
    <externalReference r:id="rId4"/>
  </externalReferences>
  <definedNames>
    <definedName name="_xlnm._FilterDatabase" localSheetId="1" hidden="1">Schedule!$B$2:$J$345</definedName>
    <definedName name="LU_RelevantNames">OFFSET([1]Data!$P$5,,,[1]Data!$M$3,)</definedName>
    <definedName name="Masterdata">[2]!Table5[#Data]</definedName>
    <definedName name="MaxValue">[1]Data!$M$3</definedName>
    <definedName name="Pivottable1">[2]!Table5[#All]</definedName>
    <definedName name="_xlnm.Print_Area" localSheetId="0">'Summary '!$B$3:$F$37</definedName>
    <definedName name="PrinterList" localSheetId="0">TRANSPOSE(GetPrinterFullNames())</definedName>
    <definedName name="PrinterList">TRANSPOSE(GetPrinterFullNames())</definedName>
    <definedName name="PrinterSelected" localSheetId="0">[1]Data!#REF!</definedName>
    <definedName name="PrinterSelected">[1]Data!#REF!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4" i="2" l="1"/>
  <c r="G33" i="2"/>
  <c r="G29" i="2"/>
  <c r="G28" i="2"/>
  <c r="G20" i="2"/>
  <c r="G9" i="2"/>
  <c r="J358" i="1"/>
  <c r="G35" i="2"/>
  <c r="J349" i="1"/>
  <c r="J350" i="1" s="1"/>
  <c r="G19" i="2"/>
  <c r="I348" i="1"/>
  <c r="H348" i="1"/>
  <c r="H350" i="1" s="1"/>
  <c r="G348" i="1"/>
  <c r="F35" i="2"/>
  <c r="D35" i="2"/>
  <c r="F32" i="2"/>
  <c r="E32" i="2"/>
  <c r="E35" i="2" s="1"/>
  <c r="D32" i="2"/>
  <c r="E30" i="2"/>
  <c r="D30" i="2"/>
  <c r="C30" i="2"/>
  <c r="C35" i="2" s="1"/>
  <c r="F27" i="2"/>
  <c r="F30" i="2" s="1"/>
  <c r="E27" i="2"/>
  <c r="D27" i="2"/>
  <c r="F19" i="2"/>
  <c r="E19" i="2"/>
  <c r="D19" i="2"/>
  <c r="C18" i="2"/>
  <c r="C19" i="2" s="1"/>
  <c r="F9" i="2"/>
  <c r="E9" i="2"/>
  <c r="D9" i="2"/>
  <c r="C9" i="2"/>
  <c r="J346" i="1"/>
  <c r="I346" i="1"/>
  <c r="H346" i="1"/>
  <c r="G346" i="1"/>
  <c r="J352" i="1" l="1"/>
  <c r="J357" i="1" s="1"/>
  <c r="I350" i="1"/>
  <c r="J359" i="1"/>
  <c r="G350" i="1"/>
</calcChain>
</file>

<file path=xl/sharedStrings.xml><?xml version="1.0" encoding="utf-8"?>
<sst xmlns="http://schemas.openxmlformats.org/spreadsheetml/2006/main" count="1422" uniqueCount="43">
  <si>
    <t>No.</t>
  </si>
  <si>
    <t>Employee</t>
  </si>
  <si>
    <t>Commencement of contravention</t>
  </si>
  <si>
    <t>Cessation of contravention</t>
  </si>
  <si>
    <t>Instrument contravened</t>
  </si>
  <si>
    <t>Underpayment</t>
  </si>
  <si>
    <t>Superannuation</t>
  </si>
  <si>
    <t>Interest</t>
  </si>
  <si>
    <t>Total payment made to employee</t>
  </si>
  <si>
    <t>Social, Community, Home Care &amp; Disability Services Industry Award 2010</t>
  </si>
  <si>
    <t>Collective Agreement (CA) base hrly rate compared to Storage Services &amp; Wholesale Award 2010</t>
  </si>
  <si>
    <t>Collective Agreement (CA) base hrly rate compared to Social, Community, Home Care &amp; Disability Services Industry Award 2010 (SCHADS)</t>
  </si>
  <si>
    <t>Collective Agreement (CA) base hrly rate compared to Nurses Award 2010</t>
  </si>
  <si>
    <t>Collective Agreement (CA) base hrly rate compared to Social, Community, Home Care &amp; Disability Services Industry Award 2010 (SCHADS - Homecare)</t>
  </si>
  <si>
    <t>Clerks- Private Sector Award 2010</t>
  </si>
  <si>
    <t>Collective Agreement (CA) base hrly rate compared to Clerks—Private Sector Award 2010</t>
  </si>
  <si>
    <t>Nurses Award 2010</t>
  </si>
  <si>
    <t>Health Professionals &amp; Support Services Award 2010</t>
  </si>
  <si>
    <t>Table 1 – Overall underpayments, including payments made to Kylie Jones (Compliance Notice) and subsequent payments made to Jody Meier, Dibden and Chuma;</t>
  </si>
  <si>
    <t>Number of workers underpaid</t>
  </si>
  <si>
    <t>Underpayments</t>
  </si>
  <si>
    <t>Current workers</t>
  </si>
  <si>
    <t>Former workers</t>
  </si>
  <si>
    <t>Total overall</t>
  </si>
  <si>
    <t>Note: Variation to the original table one submitted on 21 June 2021, due to the payment reallocations</t>
  </si>
  <si>
    <t>Table 2 – Monies already paid as at 18 June 2021, including payments made to Kylie Jones (Compliance Notice) and subsequent payments made to Jody Meier, Dibden and Chuma;</t>
  </si>
  <si>
    <t>Total overall (including overpayments)</t>
  </si>
  <si>
    <t>Note: Variation to the original table two submitted on 21 June 2021, due to $0.62 cents of payments recorded but not in masterfile data (details can be found on 'Eees paid not on Master' worksheet)</t>
  </si>
  <si>
    <t>Table 3 – Monies still to be paid as at 18 June 2021, including payments still to be made to Kylie Jones, Jody Meier, Dibden and Chuma;</t>
  </si>
  <si>
    <t>add back over payments</t>
  </si>
  <si>
    <t xml:space="preserve">add back rounding </t>
  </si>
  <si>
    <t>Total due to current workers</t>
  </si>
  <si>
    <t>Total due to former workers</t>
  </si>
  <si>
    <r>
      <t xml:space="preserve">Note: Variation to the values on original table three submitted on 21 June 2021 related to  the reallocations and roundings (due to the fact  that underlying payroll data is reported to 5 decimal places).   Full details can be found on the  'Not Paid' worksheet. </t>
    </r>
    <r>
      <rPr>
        <b/>
        <sz val="11"/>
        <color theme="1"/>
        <rFont val="Calibri"/>
        <family val="2"/>
      </rPr>
      <t>While there are differences across underpayment categories there is only a $1.13  difference between that  total due of $57,212.68 ( as above ) and the sum of the items in the original Table 3 of $57,211.15.).</t>
    </r>
  </si>
  <si>
    <t>Check</t>
  </si>
  <si>
    <t>Summary - Total underpayment</t>
  </si>
  <si>
    <t xml:space="preserve">Summary - Total paid </t>
  </si>
  <si>
    <t>Difference</t>
  </si>
  <si>
    <t>Summary - still owed</t>
  </si>
  <si>
    <t>Rounding</t>
  </si>
  <si>
    <t xml:space="preserve">Reconciled </t>
  </si>
  <si>
    <t>XXXXXXXXXXX</t>
  </si>
  <si>
    <t>XXXXXXXXXXXXXXXXX - overpayment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</si>
</sst>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_-;\-* #,##0_-;_-* &quot;-&quot;??_-;_-@_-"/>
    <numFmt numFmtId="165" formatCode="#,##0_ ;\-#,##0\ "/>
    <numFmt numFmtId="166" formatCode="#,##0.00_ ;\-#,##0.00\ 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name val="Arial"/>
      <family val="2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name val="Arial"/>
      <family val="2"/>
    </font>
    <font>
      <sz val="8"/>
      <name val="Arial"/>
      <family val="2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Wingdings"/>
      <charset val="2"/>
    </font>
    <font>
      <sz val="11"/>
      <color rgb="FF000000"/>
      <name val="Calibri"/>
      <family val="2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1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theme="6"/>
      </top>
      <bottom style="thin">
        <color theme="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2" borderId="0" applyNumberFormat="0" applyBorder="0" applyAlignment="0" applyProtection="0"/>
  </cellStyleXfs>
  <cellXfs count="61">
    <xf numFmtId="0" fontId="0" fillId="0" borderId="0" xfId="0"/>
    <xf numFmtId="49" fontId="4" fillId="3" borderId="0" xfId="0" applyNumberFormat="1" applyFont="1" applyFill="1" applyAlignment="1">
      <alignment wrapText="1"/>
    </xf>
    <xf numFmtId="14" fontId="4" fillId="3" borderId="0" xfId="0" applyNumberFormat="1" applyFont="1" applyFill="1" applyAlignment="1">
      <alignment horizontal="center" wrapText="1"/>
    </xf>
    <xf numFmtId="0" fontId="4" fillId="3" borderId="0" xfId="0" applyFont="1" applyFill="1" applyAlignment="1">
      <alignment wrapText="1"/>
    </xf>
    <xf numFmtId="43" fontId="5" fillId="3" borderId="0" xfId="1" applyFont="1" applyFill="1" applyAlignment="1">
      <alignment wrapText="1"/>
    </xf>
    <xf numFmtId="0" fontId="6" fillId="0" borderId="0" xfId="0" applyFont="1"/>
    <xf numFmtId="1" fontId="7" fillId="3" borderId="0" xfId="0" applyNumberFormat="1" applyFont="1" applyFill="1"/>
    <xf numFmtId="49" fontId="8" fillId="3" borderId="0" xfId="0" applyNumberFormat="1" applyFont="1" applyFill="1"/>
    <xf numFmtId="14" fontId="8" fillId="3" borderId="0" xfId="0" applyNumberFormat="1" applyFont="1" applyFill="1" applyAlignment="1">
      <alignment horizontal="center"/>
    </xf>
    <xf numFmtId="49" fontId="9" fillId="3" borderId="0" xfId="0" applyNumberFormat="1" applyFont="1" applyFill="1" applyAlignment="1">
      <alignment wrapText="1"/>
    </xf>
    <xf numFmtId="43" fontId="7" fillId="3" borderId="0" xfId="1" applyFont="1" applyFill="1" applyAlignment="1"/>
    <xf numFmtId="49" fontId="6" fillId="0" borderId="0" xfId="0" applyNumberFormat="1" applyFont="1"/>
    <xf numFmtId="0" fontId="6" fillId="0" borderId="0" xfId="0" applyFont="1" applyAlignment="1">
      <alignment wrapText="1"/>
    </xf>
    <xf numFmtId="0" fontId="10" fillId="3" borderId="0" xfId="0" applyFont="1" applyFill="1" applyAlignment="1">
      <alignment vertical="center"/>
    </xf>
    <xf numFmtId="0" fontId="0" fillId="3" borderId="0" xfId="0" applyFill="1"/>
    <xf numFmtId="0" fontId="0" fillId="3" borderId="0" xfId="0" applyFill="1" applyAlignment="1">
      <alignment vertical="center"/>
    </xf>
    <xf numFmtId="0" fontId="11" fillId="3" borderId="2" xfId="0" applyFont="1" applyFill="1" applyBorder="1" applyAlignment="1">
      <alignment vertical="center" wrapText="1"/>
    </xf>
    <xf numFmtId="0" fontId="12" fillId="3" borderId="2" xfId="0" applyFont="1" applyFill="1" applyBorder="1" applyAlignment="1">
      <alignment horizontal="right" vertical="center" wrapText="1"/>
    </xf>
    <xf numFmtId="0" fontId="12" fillId="3" borderId="2" xfId="0" applyFont="1" applyFill="1" applyBorder="1" applyAlignment="1">
      <alignment vertical="center" wrapText="1"/>
    </xf>
    <xf numFmtId="164" fontId="11" fillId="3" borderId="2" xfId="1" applyNumberFormat="1" applyFont="1" applyFill="1" applyBorder="1" applyAlignment="1">
      <alignment vertical="center" wrapText="1"/>
    </xf>
    <xf numFmtId="43" fontId="0" fillId="3" borderId="2" xfId="0" applyNumberFormat="1" applyFill="1" applyBorder="1"/>
    <xf numFmtId="164" fontId="12" fillId="3" borderId="2" xfId="1" applyNumberFormat="1" applyFont="1" applyFill="1" applyBorder="1" applyAlignment="1">
      <alignment vertical="center" wrapText="1"/>
    </xf>
    <xf numFmtId="43" fontId="12" fillId="3" borderId="2" xfId="1" applyFont="1" applyFill="1" applyBorder="1" applyAlignment="1">
      <alignment vertical="center" wrapText="1"/>
    </xf>
    <xf numFmtId="40" fontId="13" fillId="3" borderId="0" xfId="0" applyNumberFormat="1" applyFont="1" applyFill="1"/>
    <xf numFmtId="0" fontId="12" fillId="3" borderId="0" xfId="0" applyFont="1" applyFill="1" applyAlignment="1">
      <alignment vertical="center" wrapText="1"/>
    </xf>
    <xf numFmtId="164" fontId="11" fillId="3" borderId="0" xfId="1" applyNumberFormat="1" applyFont="1" applyFill="1" applyBorder="1" applyAlignment="1">
      <alignment vertical="center" wrapText="1"/>
    </xf>
    <xf numFmtId="43" fontId="13" fillId="3" borderId="0" xfId="0" applyNumberFormat="1" applyFont="1" applyFill="1" applyAlignment="1">
      <alignment horizontal="right" vertical="center" wrapText="1"/>
    </xf>
    <xf numFmtId="164" fontId="0" fillId="3" borderId="0" xfId="1" applyNumberFormat="1" applyFont="1" applyFill="1"/>
    <xf numFmtId="43" fontId="0" fillId="3" borderId="0" xfId="0" applyNumberFormat="1" applyFill="1"/>
    <xf numFmtId="164" fontId="12" fillId="3" borderId="2" xfId="1" applyNumberFormat="1" applyFont="1" applyFill="1" applyBorder="1" applyAlignment="1">
      <alignment horizontal="right" vertical="center" wrapText="1"/>
    </xf>
    <xf numFmtId="165" fontId="0" fillId="3" borderId="2" xfId="0" applyNumberFormat="1" applyFill="1" applyBorder="1"/>
    <xf numFmtId="0" fontId="3" fillId="3" borderId="0" xfId="0" applyFont="1" applyFill="1" applyAlignment="1">
      <alignment vertical="center"/>
    </xf>
    <xf numFmtId="164" fontId="0" fillId="3" borderId="0" xfId="0" applyNumberFormat="1" applyFill="1"/>
    <xf numFmtId="43" fontId="0" fillId="3" borderId="0" xfId="1" applyFont="1" applyFill="1" applyBorder="1"/>
    <xf numFmtId="0" fontId="11" fillId="3" borderId="3" xfId="0" applyFont="1" applyFill="1" applyBorder="1" applyAlignment="1">
      <alignment vertical="center" wrapText="1"/>
    </xf>
    <xf numFmtId="166" fontId="11" fillId="3" borderId="2" xfId="1" applyNumberFormat="1" applyFont="1" applyFill="1" applyBorder="1" applyAlignment="1">
      <alignment vertical="center" wrapText="1"/>
    </xf>
    <xf numFmtId="0" fontId="14" fillId="4" borderId="0" xfId="0" applyFont="1" applyFill="1" applyAlignment="1">
      <alignment horizontal="center" vertical="center"/>
    </xf>
    <xf numFmtId="0" fontId="11" fillId="3" borderId="4" xfId="0" applyFont="1" applyFill="1" applyBorder="1" applyAlignment="1">
      <alignment vertical="center" wrapText="1"/>
    </xf>
    <xf numFmtId="166" fontId="11" fillId="3" borderId="4" xfId="1" applyNumberFormat="1" applyFont="1" applyFill="1" applyBorder="1" applyAlignment="1">
      <alignment vertical="center" wrapText="1"/>
    </xf>
    <xf numFmtId="0" fontId="12" fillId="3" borderId="3" xfId="0" applyFont="1" applyFill="1" applyBorder="1" applyAlignment="1">
      <alignment vertical="center" wrapText="1"/>
    </xf>
    <xf numFmtId="37" fontId="12" fillId="3" borderId="5" xfId="0" applyNumberFormat="1" applyFont="1" applyFill="1" applyBorder="1" applyAlignment="1">
      <alignment vertical="center" wrapText="1"/>
    </xf>
    <xf numFmtId="166" fontId="12" fillId="3" borderId="5" xfId="0" applyNumberFormat="1" applyFont="1" applyFill="1" applyBorder="1" applyAlignment="1">
      <alignment vertical="center" wrapText="1"/>
    </xf>
    <xf numFmtId="37" fontId="11" fillId="3" borderId="6" xfId="0" applyNumberFormat="1" applyFont="1" applyFill="1" applyBorder="1" applyAlignment="1">
      <alignment vertical="center" wrapText="1"/>
    </xf>
    <xf numFmtId="0" fontId="11" fillId="3" borderId="6" xfId="0" applyFont="1" applyFill="1" applyBorder="1" applyAlignment="1">
      <alignment vertical="center" wrapText="1"/>
    </xf>
    <xf numFmtId="0" fontId="11" fillId="3" borderId="7" xfId="0" applyFont="1" applyFill="1" applyBorder="1" applyAlignment="1">
      <alignment vertical="center" wrapText="1"/>
    </xf>
    <xf numFmtId="37" fontId="12" fillId="3" borderId="2" xfId="0" applyNumberFormat="1" applyFont="1" applyFill="1" applyBorder="1" applyAlignment="1">
      <alignment vertical="center" wrapText="1"/>
    </xf>
    <xf numFmtId="166" fontId="11" fillId="3" borderId="8" xfId="1" applyNumberFormat="1" applyFont="1" applyFill="1" applyBorder="1" applyAlignment="1">
      <alignment vertical="center" wrapText="1"/>
    </xf>
    <xf numFmtId="37" fontId="11" fillId="3" borderId="2" xfId="0" applyNumberFormat="1" applyFont="1" applyFill="1" applyBorder="1" applyAlignment="1">
      <alignment vertical="center" wrapText="1"/>
    </xf>
    <xf numFmtId="37" fontId="11" fillId="3" borderId="4" xfId="0" applyNumberFormat="1" applyFont="1" applyFill="1" applyBorder="1" applyAlignment="1">
      <alignment vertical="center" wrapText="1"/>
    </xf>
    <xf numFmtId="166" fontId="11" fillId="3" borderId="9" xfId="1" applyNumberFormat="1" applyFont="1" applyFill="1" applyBorder="1" applyAlignment="1">
      <alignment vertical="center" wrapText="1"/>
    </xf>
    <xf numFmtId="43" fontId="0" fillId="3" borderId="0" xfId="1" applyFont="1" applyFill="1"/>
    <xf numFmtId="43" fontId="15" fillId="3" borderId="0" xfId="1" applyFont="1" applyFill="1" applyAlignment="1"/>
    <xf numFmtId="43" fontId="6" fillId="0" borderId="0" xfId="0" applyNumberFormat="1" applyFont="1"/>
    <xf numFmtId="0" fontId="6" fillId="0" borderId="0" xfId="0" applyFont="1" applyAlignment="1">
      <alignment horizontal="right" wrapText="1"/>
    </xf>
    <xf numFmtId="43" fontId="2" fillId="2" borderId="2" xfId="2" applyNumberFormat="1" applyBorder="1" applyAlignment="1">
      <alignment vertical="center" wrapText="1"/>
    </xf>
    <xf numFmtId="43" fontId="5" fillId="3" borderId="1" xfId="1" applyNumberFormat="1" applyFont="1" applyFill="1" applyBorder="1" applyAlignment="1"/>
    <xf numFmtId="43" fontId="6" fillId="0" borderId="0" xfId="1" applyFont="1" applyAlignment="1">
      <alignment horizontal="right" wrapText="1"/>
    </xf>
    <xf numFmtId="43" fontId="2" fillId="2" borderId="10" xfId="2" applyNumberFormat="1" applyBorder="1" applyAlignment="1">
      <alignment vertical="center" wrapText="1"/>
    </xf>
    <xf numFmtId="49" fontId="8" fillId="5" borderId="0" xfId="0" applyNumberFormat="1" applyFont="1" applyFill="1"/>
    <xf numFmtId="43" fontId="7" fillId="3" borderId="0" xfId="0" applyNumberFormat="1" applyFont="1" applyFill="1" applyAlignment="1"/>
    <xf numFmtId="0" fontId="11" fillId="3" borderId="0" xfId="0" applyFont="1" applyFill="1" applyAlignment="1">
      <alignment horizontal="left" vertical="center" wrapText="1"/>
    </xf>
  </cellXfs>
  <cellStyles count="3">
    <cellStyle name="Comma" xfId="1" builtinId="3"/>
    <cellStyle name="Good" xfId="2" builtinId="26"/>
    <cellStyle name="Normal" xfId="0" builtinId="0"/>
  </cellStyles>
  <dxfs count="20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minor"/>
      </font>
      <numFmt numFmtId="35" formatCode="_-* #,##0.00_-;\-* #,##0.00_-;_-* &quot;-&quot;??_-;_-@_-"/>
      <fill>
        <patternFill patternType="solid">
          <fgColor indexed="64"/>
          <bgColor theme="0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minor"/>
      </font>
      <numFmt numFmtId="35" formatCode="_-* #,##0.00_-;\-* #,##0.00_-;_-* &quot;-&quot;??_-;_-@_-"/>
      <fill>
        <patternFill patternType="solid">
          <fgColor indexed="64"/>
          <bgColor theme="0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minor"/>
      </font>
      <numFmt numFmtId="35" formatCode="_-* #,##0.00_-;\-* #,##0.00_-;_-* &quot;-&quot;??_-;_-@_-"/>
      <fill>
        <patternFill patternType="solid">
          <fgColor indexed="64"/>
          <bgColor theme="0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minor"/>
      </font>
      <numFmt numFmtId="35" formatCode="_-* #,##0.00_-;\-* #,##0.00_-;_-* &quot;-&quot;??_-;_-@_-"/>
      <fill>
        <patternFill patternType="solid">
          <fgColor indexed="64"/>
          <bgColor theme="0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30" formatCode="@"/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30" formatCode="@"/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19" formatCode="d/mm/yyyy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19" formatCode="d/mm/yyyy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19" formatCode="d/mm/yyyy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19" formatCode="d/mm/yyyy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30" formatCode="@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30" formatCode="@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minor"/>
      </font>
      <numFmt numFmtId="1" formatCode="0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minor"/>
      </font>
      <numFmt numFmtId="1" formatCode="0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general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ick\Documents\Backpays%20for%20ParaQuad\PQD_Statement%20of%20Underpayment%20Combined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icole\Cinch%20Financial%20Services\CINCH%20Clients%20-%20General\DEN%20Dentons\FairWork%20Info\FWO%20Queries%202021\PQD%20Updated%20Masterfile%2022.07.21-DESKTOP-1243OV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Data"/>
      <sheetName val="Comb BAse Values Detail"/>
      <sheetName val="Comb BAse Values"/>
      <sheetName val="Sheet3"/>
      <sheetName val="Variance Pivot Summary"/>
      <sheetName val="Variance Pivot"/>
      <sheetName val="Analysis of Variance"/>
      <sheetName val="Comb Base Pivot"/>
      <sheetName val="Combined Base"/>
      <sheetName val="All years Base"/>
      <sheetName val="Interest inclusive"/>
      <sheetName val="FY20-21 Base"/>
      <sheetName val="Super inclusive"/>
    </sheetNames>
    <sheetDataSet>
      <sheetData sheetId="0" refreshError="1"/>
      <sheetData sheetId="1">
        <row r="3">
          <cell r="M3" t="e">
            <v>#VALUE!</v>
          </cell>
        </row>
        <row r="5">
          <cell r="P5" t="e">
            <v>#VALUE!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NT"/>
      <sheetName val="Schedule"/>
      <sheetName val="Summary "/>
      <sheetName val="Reconciliation"/>
      <sheetName val="FWO Query 30.07"/>
      <sheetName val="Original Updated Masterfile"/>
      <sheetName val="Aurion Paid"/>
      <sheetName val="Micropay Paid"/>
      <sheetName val="Updated July 21"/>
      <sheetName val="Not Paid"/>
      <sheetName val="Eees paid not on Master"/>
      <sheetName val="PQD Updated Masterfile 22.0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17A2AC7-5D7B-4118-A776-A4B39F89EF6B}" name="Table2" displayName="Table2" ref="B2:J346" totalsRowCount="1" headerRowDxfId="19" dataDxfId="18" headerRowCellStyle="Comma" dataCellStyle="Comma">
  <autoFilter ref="B2:J345" xr:uid="{1F5A156A-331E-4F66-AA1E-85C2054DF49E}"/>
  <tableColumns count="9">
    <tableColumn id="1" xr3:uid="{5BD6C9C0-BCF5-41EB-9E2A-F019C26105BF}" name="No." dataDxfId="17" totalsRowDxfId="16"/>
    <tableColumn id="2" xr3:uid="{8D587123-01A9-4D54-9368-9B2C9CC097D0}" name="Employee" dataDxfId="15" totalsRowDxfId="14"/>
    <tableColumn id="3" xr3:uid="{2C25DE09-CD0C-4245-91A7-20BD0D6AF723}" name="Commencement of contravention" dataDxfId="13" totalsRowDxfId="12"/>
    <tableColumn id="4" xr3:uid="{8785E2EC-A20E-410F-A570-0F4CC92F3C32}" name="Cessation of contravention" dataDxfId="11" totalsRowDxfId="10"/>
    <tableColumn id="6" xr3:uid="{DEF3D0C2-B8FD-4AF5-AB92-92F1ABF0276A}" name="Instrument contravened" dataDxfId="9" totalsRowDxfId="8"/>
    <tableColumn id="7" xr3:uid="{36C944F2-C2D4-4C6A-9C13-543C26FFE2D6}" name="Underpayment" totalsRowFunction="sum" dataDxfId="7" totalsRowDxfId="6" dataCellStyle="Comma"/>
    <tableColumn id="8" xr3:uid="{37E4B454-1FDA-45C7-A2ED-44C8F22845CA}" name="Superannuation" totalsRowFunction="sum" dataDxfId="5" totalsRowDxfId="4" dataCellStyle="Comma"/>
    <tableColumn id="9" xr3:uid="{3786DE6B-5657-47E4-BE90-59D6367EC0EE}" name="Interest" totalsRowFunction="sum" dataDxfId="3" totalsRowDxfId="2" dataCellStyle="Comma"/>
    <tableColumn id="10" xr3:uid="{B4693A51-05FE-4B37-BF55-EFA2D2C6BAE4}" name="Total payment made to employee" totalsRowFunction="sum" dataDxfId="1" totalsRowDxfId="0" dataCellStyle="Comma"/>
  </tableColumns>
  <tableStyleInfo name="TableStyleLight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C46A65-867B-4159-B41F-9D816720A6F7}">
  <sheetPr>
    <pageSetUpPr fitToPage="1"/>
  </sheetPr>
  <dimension ref="B4:N44"/>
  <sheetViews>
    <sheetView topLeftCell="A31" zoomScale="99" zoomScaleNormal="99" workbookViewId="0">
      <selection activeCell="L21" sqref="L21"/>
    </sheetView>
  </sheetViews>
  <sheetFormatPr defaultColWidth="8.77734375" defaultRowHeight="14.4" x14ac:dyDescent="0.3"/>
  <cols>
    <col min="1" max="1" width="8.77734375" style="14"/>
    <col min="2" max="2" width="36" style="14" customWidth="1"/>
    <col min="3" max="3" width="19.21875" style="14" customWidth="1"/>
    <col min="4" max="4" width="23" style="14" customWidth="1"/>
    <col min="5" max="5" width="19" style="14" customWidth="1"/>
    <col min="6" max="6" width="17.44140625" style="14" customWidth="1"/>
    <col min="7" max="7" width="24.33203125" style="14" bestFit="1" customWidth="1"/>
    <col min="8" max="16384" width="8.77734375" style="14"/>
  </cols>
  <sheetData>
    <row r="4" spans="2:7" x14ac:dyDescent="0.3">
      <c r="B4" s="13" t="s">
        <v>18</v>
      </c>
    </row>
    <row r="5" spans="2:7" x14ac:dyDescent="0.3">
      <c r="B5" s="15"/>
    </row>
    <row r="6" spans="2:7" ht="28.5" customHeight="1" x14ac:dyDescent="0.3">
      <c r="B6" s="16"/>
      <c r="C6" s="17" t="s">
        <v>19</v>
      </c>
      <c r="D6" s="17" t="s">
        <v>20</v>
      </c>
      <c r="E6" s="17" t="s">
        <v>7</v>
      </c>
      <c r="F6" s="17" t="s">
        <v>6</v>
      </c>
    </row>
    <row r="7" spans="2:7" x14ac:dyDescent="0.3">
      <c r="B7" s="18" t="s">
        <v>21</v>
      </c>
      <c r="C7" s="19">
        <v>130</v>
      </c>
      <c r="D7" s="20">
        <v>301659.15000000002</v>
      </c>
      <c r="E7" s="20">
        <v>57590.83</v>
      </c>
      <c r="F7" s="20">
        <v>27786.799999999999</v>
      </c>
    </row>
    <row r="8" spans="2:7" x14ac:dyDescent="0.3">
      <c r="B8" s="18" t="s">
        <v>22</v>
      </c>
      <c r="C8" s="19">
        <v>206</v>
      </c>
      <c r="D8" s="20">
        <v>284958.53000000003</v>
      </c>
      <c r="E8" s="20">
        <v>64749.13</v>
      </c>
      <c r="F8" s="20">
        <v>24785.33</v>
      </c>
    </row>
    <row r="9" spans="2:7" x14ac:dyDescent="0.3">
      <c r="B9" s="18" t="s">
        <v>23</v>
      </c>
      <c r="C9" s="21">
        <f>SUM(C7:C8)</f>
        <v>336</v>
      </c>
      <c r="D9" s="54">
        <f>SUM(D7:D8)</f>
        <v>586617.68000000005</v>
      </c>
      <c r="E9" s="54">
        <f t="shared" ref="E9:F9" si="0">SUM(E7:E8)</f>
        <v>122339.95999999999</v>
      </c>
      <c r="F9" s="54">
        <f t="shared" si="0"/>
        <v>52572.130000000005</v>
      </c>
      <c r="G9" s="57">
        <f>SUM(D9:F9)</f>
        <v>761529.77</v>
      </c>
    </row>
    <row r="10" spans="2:7" x14ac:dyDescent="0.3">
      <c r="B10" s="24"/>
      <c r="C10" s="25"/>
      <c r="D10" s="26"/>
      <c r="E10" s="26"/>
      <c r="F10" s="26"/>
    </row>
    <row r="11" spans="2:7" x14ac:dyDescent="0.3">
      <c r="B11" s="60" t="s">
        <v>24</v>
      </c>
      <c r="C11" s="60"/>
      <c r="D11" s="60"/>
      <c r="E11" s="60"/>
      <c r="F11" s="60"/>
      <c r="G11" s="23"/>
    </row>
    <row r="12" spans="2:7" x14ac:dyDescent="0.3">
      <c r="B12" s="60"/>
      <c r="C12" s="60"/>
      <c r="D12" s="60"/>
      <c r="E12" s="60"/>
      <c r="F12" s="60"/>
      <c r="G12" s="23"/>
    </row>
    <row r="13" spans="2:7" x14ac:dyDescent="0.3">
      <c r="B13" s="15"/>
      <c r="C13" s="27"/>
      <c r="D13" s="28"/>
    </row>
    <row r="14" spans="2:7" x14ac:dyDescent="0.3">
      <c r="B14" s="13" t="s">
        <v>25</v>
      </c>
      <c r="C14" s="27"/>
    </row>
    <row r="15" spans="2:7" x14ac:dyDescent="0.3">
      <c r="B15" s="15"/>
      <c r="C15" s="27"/>
    </row>
    <row r="16" spans="2:7" ht="29.25" customHeight="1" x14ac:dyDescent="0.3">
      <c r="B16" s="18"/>
      <c r="C16" s="29" t="s">
        <v>19</v>
      </c>
      <c r="D16" s="17" t="s">
        <v>20</v>
      </c>
      <c r="E16" s="17" t="s">
        <v>7</v>
      </c>
      <c r="F16" s="17" t="s">
        <v>6</v>
      </c>
    </row>
    <row r="17" spans="2:14" x14ac:dyDescent="0.3">
      <c r="B17" s="18" t="s">
        <v>21</v>
      </c>
      <c r="C17" s="30">
        <v>130</v>
      </c>
      <c r="D17" s="20">
        <v>301962.30000000005</v>
      </c>
      <c r="E17" s="20">
        <v>57590.820000000014</v>
      </c>
      <c r="F17" s="20">
        <v>28017.48000000001</v>
      </c>
    </row>
    <row r="18" spans="2:14" x14ac:dyDescent="0.3">
      <c r="B18" s="18" t="s">
        <v>22</v>
      </c>
      <c r="C18" s="30">
        <f>+C8-C32</f>
        <v>137</v>
      </c>
      <c r="D18" s="20">
        <v>243627.14</v>
      </c>
      <c r="E18" s="20">
        <v>53361.51</v>
      </c>
      <c r="F18" s="20">
        <v>20911.66</v>
      </c>
    </row>
    <row r="19" spans="2:14" x14ac:dyDescent="0.3">
      <c r="B19" s="18" t="s">
        <v>26</v>
      </c>
      <c r="C19" s="21">
        <f>SUM(C17:C18)</f>
        <v>267</v>
      </c>
      <c r="D19" s="22">
        <f>SUM(D17:D18)</f>
        <v>545589.44000000006</v>
      </c>
      <c r="E19" s="22">
        <f t="shared" ref="E19:F19" si="1">SUM(E17:E18)</f>
        <v>110952.33000000002</v>
      </c>
      <c r="F19" s="22">
        <f t="shared" si="1"/>
        <v>48929.140000000014</v>
      </c>
      <c r="G19" s="57">
        <f>SUM(D19:F19)</f>
        <v>705470.91</v>
      </c>
    </row>
    <row r="20" spans="2:14" x14ac:dyDescent="0.3">
      <c r="B20" s="31"/>
      <c r="G20" s="33">
        <f>G9-G19</f>
        <v>56058.859999999986</v>
      </c>
    </row>
    <row r="21" spans="2:14" ht="32.25" customHeight="1" x14ac:dyDescent="0.3">
      <c r="B21" s="60" t="s">
        <v>27</v>
      </c>
      <c r="C21" s="60"/>
      <c r="D21" s="60"/>
      <c r="E21" s="60"/>
      <c r="F21" s="60"/>
    </row>
    <row r="22" spans="2:14" x14ac:dyDescent="0.3">
      <c r="B22" s="24"/>
      <c r="C22" s="32"/>
      <c r="D22" s="33"/>
      <c r="E22" s="33"/>
      <c r="F22" s="33"/>
    </row>
    <row r="23" spans="2:14" x14ac:dyDescent="0.3">
      <c r="B23" s="31"/>
      <c r="D23" s="28"/>
    </row>
    <row r="24" spans="2:14" x14ac:dyDescent="0.3">
      <c r="B24" s="13" t="s">
        <v>28</v>
      </c>
    </row>
    <row r="25" spans="2:14" x14ac:dyDescent="0.3">
      <c r="B25" s="15"/>
    </row>
    <row r="26" spans="2:14" ht="28.8" x14ac:dyDescent="0.3">
      <c r="B26" s="16"/>
      <c r="C26" s="17" t="s">
        <v>19</v>
      </c>
      <c r="D26" s="17" t="s">
        <v>20</v>
      </c>
      <c r="E26" s="17" t="s">
        <v>7</v>
      </c>
      <c r="F26" s="17" t="s">
        <v>6</v>
      </c>
    </row>
    <row r="27" spans="2:14" x14ac:dyDescent="0.3">
      <c r="B27" s="34" t="s">
        <v>21</v>
      </c>
      <c r="C27" s="16">
        <v>0</v>
      </c>
      <c r="D27" s="35">
        <f>D7-D17</f>
        <v>-303.15000000002328</v>
      </c>
      <c r="E27" s="35">
        <f>E7-E17</f>
        <v>9.9999999874853529E-3</v>
      </c>
      <c r="F27" s="35">
        <f>F7-F17</f>
        <v>-230.6800000000112</v>
      </c>
      <c r="G27" s="50"/>
      <c r="L27" s="36"/>
      <c r="M27" s="36"/>
      <c r="N27" s="36"/>
    </row>
    <row r="28" spans="2:14" x14ac:dyDescent="0.3">
      <c r="B28" s="34" t="s">
        <v>29</v>
      </c>
      <c r="C28" s="16"/>
      <c r="D28" s="35">
        <v>303</v>
      </c>
      <c r="E28" s="35"/>
      <c r="F28" s="35">
        <v>229.93</v>
      </c>
      <c r="G28" s="50">
        <f>SUM(D28:F28)</f>
        <v>532.93000000000006</v>
      </c>
      <c r="L28" s="36"/>
      <c r="M28" s="36"/>
      <c r="N28" s="36"/>
    </row>
    <row r="29" spans="2:14" ht="15" thickBot="1" x14ac:dyDescent="0.35">
      <c r="B29" s="34" t="s">
        <v>30</v>
      </c>
      <c r="C29" s="37"/>
      <c r="D29" s="38">
        <v>0.15</v>
      </c>
      <c r="E29" s="38">
        <v>-0.01</v>
      </c>
      <c r="F29" s="38">
        <v>0.75</v>
      </c>
      <c r="G29" s="50">
        <f>SUM(D29:F29)</f>
        <v>0.89</v>
      </c>
    </row>
    <row r="30" spans="2:14" ht="15" thickBot="1" x14ac:dyDescent="0.35">
      <c r="B30" s="39" t="s">
        <v>31</v>
      </c>
      <c r="C30" s="40">
        <f>+C27+C28</f>
        <v>0</v>
      </c>
      <c r="D30" s="41">
        <f>SUM(D27:D29)</f>
        <v>-2.3283069916502086E-11</v>
      </c>
      <c r="E30" s="41">
        <f>SUM(E27:E29)</f>
        <v>-1.251464730456231E-11</v>
      </c>
      <c r="F30" s="41">
        <f>SUM(F27:F29)</f>
        <v>-1.1198153515579179E-11</v>
      </c>
      <c r="G30" s="50"/>
    </row>
    <row r="31" spans="2:14" x14ac:dyDescent="0.3">
      <c r="B31" s="39"/>
      <c r="C31" s="42"/>
      <c r="D31" s="43"/>
      <c r="E31" s="44"/>
      <c r="F31" s="43"/>
      <c r="G31" s="50"/>
    </row>
    <row r="32" spans="2:14" x14ac:dyDescent="0.3">
      <c r="B32" s="34" t="s">
        <v>22</v>
      </c>
      <c r="C32" s="45">
        <v>69</v>
      </c>
      <c r="D32" s="35">
        <f>D8-D18</f>
        <v>41331.390000000014</v>
      </c>
      <c r="E32" s="46">
        <f>E8-E18</f>
        <v>11387.619999999995</v>
      </c>
      <c r="F32" s="35">
        <f>F8-F18</f>
        <v>3873.6700000000019</v>
      </c>
      <c r="G32" s="50"/>
    </row>
    <row r="33" spans="2:7" x14ac:dyDescent="0.3">
      <c r="B33" s="34" t="s">
        <v>29</v>
      </c>
      <c r="C33" s="47"/>
      <c r="D33" s="35">
        <v>557.55025000000001</v>
      </c>
      <c r="E33" s="46">
        <v>9.9826324212224495</v>
      </c>
      <c r="F33" s="35">
        <v>52.9707737499999</v>
      </c>
      <c r="G33" s="50">
        <f>SUM(D33:F33)</f>
        <v>620.50365617122236</v>
      </c>
    </row>
    <row r="34" spans="2:7" ht="15" thickBot="1" x14ac:dyDescent="0.35">
      <c r="B34" s="34" t="s">
        <v>30</v>
      </c>
      <c r="C34" s="48"/>
      <c r="D34" s="38">
        <v>-0.49</v>
      </c>
      <c r="E34" s="49">
        <v>-0.01</v>
      </c>
      <c r="F34" s="38">
        <v>0</v>
      </c>
      <c r="G34" s="50">
        <f>SUM(D34:F34)</f>
        <v>-0.5</v>
      </c>
    </row>
    <row r="35" spans="2:7" ht="15" thickBot="1" x14ac:dyDescent="0.35">
      <c r="B35" s="39" t="s">
        <v>32</v>
      </c>
      <c r="C35" s="40">
        <f>SUM(C27:C32)</f>
        <v>69</v>
      </c>
      <c r="D35" s="41">
        <f>SUM(D32:D34)</f>
        <v>41888.450250000016</v>
      </c>
      <c r="E35" s="41">
        <f>SUM(E32:E34)</f>
        <v>11397.592632421218</v>
      </c>
      <c r="F35" s="41">
        <f>SUM(F32:F34)</f>
        <v>3926.6407737500017</v>
      </c>
      <c r="G35" s="57">
        <f>SUM(D35:F35)</f>
        <v>57212.683656171241</v>
      </c>
    </row>
    <row r="36" spans="2:7" x14ac:dyDescent="0.3">
      <c r="B36" s="15"/>
      <c r="D36" s="50"/>
      <c r="E36" s="50"/>
      <c r="F36" s="50"/>
      <c r="G36" s="51"/>
    </row>
    <row r="37" spans="2:7" ht="61.5" customHeight="1" x14ac:dyDescent="0.3">
      <c r="B37" s="60" t="s">
        <v>33</v>
      </c>
      <c r="C37" s="60"/>
      <c r="D37" s="60"/>
      <c r="E37" s="60"/>
      <c r="F37" s="60"/>
      <c r="G37" s="23"/>
    </row>
    <row r="38" spans="2:7" x14ac:dyDescent="0.3">
      <c r="B38" s="24"/>
      <c r="C38" s="32"/>
      <c r="D38" s="50"/>
      <c r="E38" s="50"/>
      <c r="F38" s="50"/>
      <c r="G38" s="23"/>
    </row>
    <row r="44" spans="2:7" x14ac:dyDescent="0.3">
      <c r="D44" s="28"/>
    </row>
  </sheetData>
  <mergeCells count="3">
    <mergeCell ref="B11:F12"/>
    <mergeCell ref="B21:F21"/>
    <mergeCell ref="B37:F37"/>
  </mergeCells>
  <pageMargins left="0.70866141732283472" right="0.70866141732283472" top="0.74803149606299213" bottom="0.74803149606299213" header="0.31496062992125984" footer="0.31496062992125984"/>
  <pageSetup paperSize="9" scale="8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811D03-885A-4CA8-8E30-9851A6572849}">
  <sheetPr>
    <pageSetUpPr fitToPage="1"/>
  </sheetPr>
  <dimension ref="B2:J359"/>
  <sheetViews>
    <sheetView tabSelected="1" topLeftCell="C1" workbookViewId="0">
      <selection activeCell="F354" sqref="F354"/>
    </sheetView>
  </sheetViews>
  <sheetFormatPr defaultColWidth="8.77734375" defaultRowHeight="12" x14ac:dyDescent="0.25"/>
  <cols>
    <col min="1" max="1" width="1.21875" style="5" customWidth="1"/>
    <col min="2" max="2" width="5.33203125" style="5" customWidth="1"/>
    <col min="3" max="3" width="26.5546875" style="11" customWidth="1"/>
    <col min="4" max="5" width="14.21875" style="5" customWidth="1"/>
    <col min="6" max="6" width="52.77734375" style="12" customWidth="1"/>
    <col min="7" max="10" width="13.88671875" style="5" customWidth="1"/>
    <col min="11" max="16384" width="8.77734375" style="5"/>
  </cols>
  <sheetData>
    <row r="2" spans="2:10" ht="24" x14ac:dyDescent="0.25">
      <c r="B2" s="1" t="s">
        <v>0</v>
      </c>
      <c r="C2" s="1" t="s">
        <v>1</v>
      </c>
      <c r="D2" s="2" t="s">
        <v>2</v>
      </c>
      <c r="E2" s="2" t="s">
        <v>3</v>
      </c>
      <c r="F2" s="3" t="s">
        <v>4</v>
      </c>
      <c r="G2" s="4" t="s">
        <v>5</v>
      </c>
      <c r="H2" s="4" t="s">
        <v>6</v>
      </c>
      <c r="I2" s="4" t="s">
        <v>7</v>
      </c>
      <c r="J2" s="4" t="s">
        <v>8</v>
      </c>
    </row>
    <row r="3" spans="2:10" x14ac:dyDescent="0.25">
      <c r="B3" s="6">
        <v>1</v>
      </c>
      <c r="C3" s="58" t="s">
        <v>41</v>
      </c>
      <c r="D3" s="58" t="s">
        <v>41</v>
      </c>
      <c r="E3" s="58" t="s">
        <v>41</v>
      </c>
      <c r="F3" s="9" t="s">
        <v>9</v>
      </c>
      <c r="G3" s="10">
        <v>9034.8972499999982</v>
      </c>
      <c r="H3" s="10">
        <v>848.46601874999965</v>
      </c>
      <c r="I3" s="10">
        <v>2014.5323708697535</v>
      </c>
      <c r="J3" s="10">
        <v>11897.9</v>
      </c>
    </row>
    <row r="4" spans="2:10" ht="21" x14ac:dyDescent="0.25">
      <c r="B4" s="6">
        <v>2</v>
      </c>
      <c r="C4" s="58" t="s">
        <v>41</v>
      </c>
      <c r="D4" s="58" t="s">
        <v>41</v>
      </c>
      <c r="E4" s="58" t="s">
        <v>41</v>
      </c>
      <c r="F4" s="9" t="s">
        <v>10</v>
      </c>
      <c r="G4" s="10">
        <v>3334.9154999999996</v>
      </c>
      <c r="H4" s="10">
        <v>316.81697249999979</v>
      </c>
      <c r="I4" s="10">
        <v>274.09401082797768</v>
      </c>
      <c r="J4" s="10">
        <v>3925.8300000000004</v>
      </c>
    </row>
    <row r="5" spans="2:10" ht="21" x14ac:dyDescent="0.25">
      <c r="B5" s="6">
        <v>3</v>
      </c>
      <c r="C5" s="58" t="s">
        <v>41</v>
      </c>
      <c r="D5" s="58" t="s">
        <v>41</v>
      </c>
      <c r="E5" s="58" t="s">
        <v>41</v>
      </c>
      <c r="F5" s="9" t="s">
        <v>11</v>
      </c>
      <c r="G5" s="10">
        <v>1112.748</v>
      </c>
      <c r="H5" s="10">
        <v>105.71105999999999</v>
      </c>
      <c r="I5" s="10">
        <v>291.50265593662499</v>
      </c>
      <c r="J5" s="10">
        <v>1509.96</v>
      </c>
    </row>
    <row r="6" spans="2:10" x14ac:dyDescent="0.25">
      <c r="B6" s="6">
        <v>4</v>
      </c>
      <c r="C6" s="58" t="s">
        <v>41</v>
      </c>
      <c r="D6" s="58" t="s">
        <v>41</v>
      </c>
      <c r="E6" s="58" t="s">
        <v>41</v>
      </c>
      <c r="F6" s="9" t="s">
        <v>12</v>
      </c>
      <c r="G6" s="10">
        <v>1188.306</v>
      </c>
      <c r="H6" s="10">
        <v>112.88906999999995</v>
      </c>
      <c r="I6" s="10">
        <v>518.52792044723083</v>
      </c>
      <c r="J6" s="10">
        <v>1819.73</v>
      </c>
    </row>
    <row r="7" spans="2:10" ht="21" x14ac:dyDescent="0.25">
      <c r="B7" s="6">
        <v>5</v>
      </c>
      <c r="C7" s="58" t="s">
        <v>41</v>
      </c>
      <c r="D7" s="58" t="s">
        <v>41</v>
      </c>
      <c r="E7" s="58" t="s">
        <v>41</v>
      </c>
      <c r="F7" s="9" t="s">
        <v>13</v>
      </c>
      <c r="G7" s="10">
        <v>3157.3317499999998</v>
      </c>
      <c r="H7" s="10">
        <v>299.94651624999989</v>
      </c>
      <c r="I7" s="10">
        <v>733.50816459735563</v>
      </c>
      <c r="J7" s="10">
        <v>4190.79</v>
      </c>
    </row>
    <row r="8" spans="2:10" x14ac:dyDescent="0.25">
      <c r="B8" s="6">
        <v>6</v>
      </c>
      <c r="C8" s="58" t="s">
        <v>41</v>
      </c>
      <c r="D8" s="58" t="s">
        <v>41</v>
      </c>
      <c r="E8" s="58" t="s">
        <v>41</v>
      </c>
      <c r="F8" s="9" t="s">
        <v>14</v>
      </c>
      <c r="G8" s="10">
        <v>5799.8560000000007</v>
      </c>
      <c r="H8" s="10">
        <v>0</v>
      </c>
      <c r="I8" s="10">
        <v>1314.576528226364</v>
      </c>
      <c r="J8" s="10">
        <v>7114.4400000000005</v>
      </c>
    </row>
    <row r="9" spans="2:10" x14ac:dyDescent="0.25">
      <c r="B9" s="6">
        <v>7</v>
      </c>
      <c r="C9" s="58" t="s">
        <v>41</v>
      </c>
      <c r="D9" s="58" t="s">
        <v>41</v>
      </c>
      <c r="E9" s="58" t="s">
        <v>41</v>
      </c>
      <c r="F9" s="9" t="s">
        <v>14</v>
      </c>
      <c r="G9" s="10">
        <v>7322.7407499999999</v>
      </c>
      <c r="H9" s="10">
        <v>691.88013124999964</v>
      </c>
      <c r="I9" s="10">
        <v>1683.2010125415409</v>
      </c>
      <c r="J9" s="10">
        <v>9697.82</v>
      </c>
    </row>
    <row r="10" spans="2:10" ht="21" x14ac:dyDescent="0.25">
      <c r="B10" s="6">
        <v>8</v>
      </c>
      <c r="C10" s="58" t="s">
        <v>41</v>
      </c>
      <c r="D10" s="58" t="s">
        <v>41</v>
      </c>
      <c r="E10" s="58" t="s">
        <v>41</v>
      </c>
      <c r="F10" s="9" t="s">
        <v>15</v>
      </c>
      <c r="G10" s="10">
        <v>3777.5867499999999</v>
      </c>
      <c r="H10" s="10">
        <v>358.87074124999981</v>
      </c>
      <c r="I10" s="10">
        <v>932.5333297319637</v>
      </c>
      <c r="J10" s="10">
        <v>5068.99</v>
      </c>
    </row>
    <row r="11" spans="2:10" ht="21" x14ac:dyDescent="0.25">
      <c r="B11" s="6">
        <v>9</v>
      </c>
      <c r="C11" s="58" t="s">
        <v>41</v>
      </c>
      <c r="D11" s="58" t="s">
        <v>41</v>
      </c>
      <c r="E11" s="58" t="s">
        <v>41</v>
      </c>
      <c r="F11" s="9" t="s">
        <v>13</v>
      </c>
      <c r="G11" s="10">
        <v>47.12</v>
      </c>
      <c r="H11" s="10">
        <v>0</v>
      </c>
      <c r="I11" s="10">
        <v>12.643438324941609</v>
      </c>
      <c r="J11" s="10">
        <v>59.76</v>
      </c>
    </row>
    <row r="12" spans="2:10" ht="21" x14ac:dyDescent="0.25">
      <c r="B12" s="6">
        <v>10</v>
      </c>
      <c r="C12" s="58" t="s">
        <v>41</v>
      </c>
      <c r="D12" s="58" t="s">
        <v>41</v>
      </c>
      <c r="E12" s="58" t="s">
        <v>41</v>
      </c>
      <c r="F12" s="9" t="s">
        <v>10</v>
      </c>
      <c r="G12" s="10">
        <v>262.67624999999998</v>
      </c>
      <c r="H12" s="10">
        <v>24.954243749999989</v>
      </c>
      <c r="I12" s="10">
        <v>114.62112424188462</v>
      </c>
      <c r="J12" s="10">
        <v>0</v>
      </c>
    </row>
    <row r="13" spans="2:10" x14ac:dyDescent="0.25">
      <c r="B13" s="6">
        <v>11</v>
      </c>
      <c r="C13" s="58" t="s">
        <v>41</v>
      </c>
      <c r="D13" s="58" t="s">
        <v>41</v>
      </c>
      <c r="E13" s="58" t="s">
        <v>41</v>
      </c>
      <c r="F13" s="9" t="s">
        <v>9</v>
      </c>
      <c r="G13" s="10">
        <v>10735.437999999998</v>
      </c>
      <c r="H13" s="10">
        <v>1019.8666099999994</v>
      </c>
      <c r="I13" s="10">
        <v>2845.5767413098065</v>
      </c>
      <c r="J13" s="10">
        <v>14600.890000000001</v>
      </c>
    </row>
    <row r="14" spans="2:10" ht="21" x14ac:dyDescent="0.25">
      <c r="B14" s="6">
        <v>12</v>
      </c>
      <c r="C14" s="58" t="s">
        <v>41</v>
      </c>
      <c r="D14" s="58" t="s">
        <v>41</v>
      </c>
      <c r="E14" s="58" t="s">
        <v>41</v>
      </c>
      <c r="F14" s="9" t="s">
        <v>10</v>
      </c>
      <c r="G14" s="10">
        <v>5757.0607499999996</v>
      </c>
      <c r="H14" s="10">
        <v>546.92077124999969</v>
      </c>
      <c r="I14" s="10">
        <v>1408.6622905201493</v>
      </c>
      <c r="J14" s="10">
        <v>7712.65</v>
      </c>
    </row>
    <row r="15" spans="2:10" ht="21" x14ac:dyDescent="0.25">
      <c r="B15" s="6">
        <v>13</v>
      </c>
      <c r="C15" s="58" t="s">
        <v>41</v>
      </c>
      <c r="D15" s="58" t="s">
        <v>41</v>
      </c>
      <c r="E15" s="58" t="s">
        <v>41</v>
      </c>
      <c r="F15" s="9" t="s">
        <v>15</v>
      </c>
      <c r="G15" s="10">
        <v>4302.6848611671303</v>
      </c>
      <c r="H15" s="10">
        <v>406.79546249999981</v>
      </c>
      <c r="I15" s="10">
        <v>557.21999999999969</v>
      </c>
      <c r="J15" s="10">
        <v>5266.7000000000007</v>
      </c>
    </row>
    <row r="16" spans="2:10" x14ac:dyDescent="0.25">
      <c r="B16" s="6">
        <v>14</v>
      </c>
      <c r="C16" s="58" t="s">
        <v>41</v>
      </c>
      <c r="D16" s="58" t="s">
        <v>41</v>
      </c>
      <c r="E16" s="58" t="s">
        <v>41</v>
      </c>
      <c r="F16" s="9" t="s">
        <v>14</v>
      </c>
      <c r="G16" s="10">
        <v>2323.2772499999996</v>
      </c>
      <c r="H16" s="10">
        <v>220.71133874999987</v>
      </c>
      <c r="I16" s="10">
        <v>1013.7827470911207</v>
      </c>
      <c r="J16" s="10">
        <v>3557.7700000000004</v>
      </c>
    </row>
    <row r="17" spans="2:10" ht="21" x14ac:dyDescent="0.25">
      <c r="B17" s="6">
        <v>15</v>
      </c>
      <c r="C17" s="58" t="s">
        <v>41</v>
      </c>
      <c r="D17" s="58" t="s">
        <v>41</v>
      </c>
      <c r="E17" s="58" t="s">
        <v>41</v>
      </c>
      <c r="F17" s="9" t="s">
        <v>15</v>
      </c>
      <c r="G17" s="10">
        <v>4009.6314999999995</v>
      </c>
      <c r="H17" s="10">
        <v>380.91499249999987</v>
      </c>
      <c r="I17" s="10">
        <v>883.98886959000288</v>
      </c>
      <c r="J17" s="10">
        <v>5274.5300000000007</v>
      </c>
    </row>
    <row r="18" spans="2:10" ht="21" x14ac:dyDescent="0.25">
      <c r="B18" s="6">
        <v>16</v>
      </c>
      <c r="C18" s="58" t="s">
        <v>41</v>
      </c>
      <c r="D18" s="58" t="s">
        <v>41</v>
      </c>
      <c r="E18" s="58" t="s">
        <v>41</v>
      </c>
      <c r="F18" s="9" t="s">
        <v>11</v>
      </c>
      <c r="G18" s="10">
        <v>2876.6202499999999</v>
      </c>
      <c r="H18" s="10">
        <v>273.27892374999999</v>
      </c>
      <c r="I18" s="10">
        <v>687.16256494563459</v>
      </c>
      <c r="J18" s="10">
        <v>3837.7799999999997</v>
      </c>
    </row>
    <row r="19" spans="2:10" x14ac:dyDescent="0.25">
      <c r="B19" s="6">
        <v>17</v>
      </c>
      <c r="C19" s="58" t="s">
        <v>41</v>
      </c>
      <c r="D19" s="58" t="s">
        <v>41</v>
      </c>
      <c r="E19" s="58" t="s">
        <v>41</v>
      </c>
      <c r="F19" s="9" t="s">
        <v>14</v>
      </c>
      <c r="G19" s="10">
        <v>5255.0477499999988</v>
      </c>
      <c r="H19" s="10">
        <v>499.05606624999984</v>
      </c>
      <c r="I19" s="10">
        <v>1193.386638032757</v>
      </c>
      <c r="J19" s="10">
        <v>6947.5000000000009</v>
      </c>
    </row>
    <row r="20" spans="2:10" x14ac:dyDescent="0.25">
      <c r="B20" s="6">
        <v>18</v>
      </c>
      <c r="C20" s="58" t="s">
        <v>41</v>
      </c>
      <c r="D20" s="58" t="s">
        <v>41</v>
      </c>
      <c r="E20" s="58" t="s">
        <v>41</v>
      </c>
      <c r="F20" s="9" t="s">
        <v>9</v>
      </c>
      <c r="G20" s="10">
        <v>13228.6695</v>
      </c>
      <c r="H20" s="10">
        <v>1247.1998524999999</v>
      </c>
      <c r="I20" s="10">
        <v>2725.1448093683912</v>
      </c>
      <c r="J20" s="10">
        <v>17201.010000000002</v>
      </c>
    </row>
    <row r="21" spans="2:10" ht="21" x14ac:dyDescent="0.25">
      <c r="B21" s="6">
        <v>19</v>
      </c>
      <c r="C21" s="58" t="s">
        <v>41</v>
      </c>
      <c r="D21" s="58" t="s">
        <v>41</v>
      </c>
      <c r="E21" s="58" t="s">
        <v>41</v>
      </c>
      <c r="F21" s="9" t="s">
        <v>15</v>
      </c>
      <c r="G21" s="10">
        <v>2383.3004999999998</v>
      </c>
      <c r="H21" s="10">
        <v>226.41354749999988</v>
      </c>
      <c r="I21" s="10">
        <v>813.65726053104004</v>
      </c>
      <c r="J21" s="10">
        <v>3423.37</v>
      </c>
    </row>
    <row r="22" spans="2:10" x14ac:dyDescent="0.25">
      <c r="B22" s="6">
        <v>20</v>
      </c>
      <c r="C22" s="58" t="s">
        <v>41</v>
      </c>
      <c r="D22" s="58" t="s">
        <v>41</v>
      </c>
      <c r="E22" s="58" t="s">
        <v>41</v>
      </c>
      <c r="F22" s="9" t="s">
        <v>9</v>
      </c>
      <c r="G22" s="10">
        <v>6773.5902499999993</v>
      </c>
      <c r="H22" s="10">
        <v>643.49107375000017</v>
      </c>
      <c r="I22" s="10">
        <v>2325.7421273595332</v>
      </c>
      <c r="J22" s="10">
        <v>9742.82</v>
      </c>
    </row>
    <row r="23" spans="2:10" x14ac:dyDescent="0.25">
      <c r="B23" s="6">
        <v>21</v>
      </c>
      <c r="C23" s="58" t="s">
        <v>41</v>
      </c>
      <c r="D23" s="58" t="s">
        <v>41</v>
      </c>
      <c r="E23" s="58" t="s">
        <v>41</v>
      </c>
      <c r="F23" s="9" t="s">
        <v>14</v>
      </c>
      <c r="G23" s="10">
        <v>4697.0452500000001</v>
      </c>
      <c r="H23" s="10">
        <v>440.10946875000036</v>
      </c>
      <c r="I23" s="10">
        <v>1306.468410406555</v>
      </c>
      <c r="J23" s="10">
        <v>0</v>
      </c>
    </row>
    <row r="24" spans="2:10" ht="21" x14ac:dyDescent="0.25">
      <c r="B24" s="6">
        <v>22</v>
      </c>
      <c r="C24" s="58" t="s">
        <v>41</v>
      </c>
      <c r="D24" s="58" t="s">
        <v>41</v>
      </c>
      <c r="E24" s="58" t="s">
        <v>41</v>
      </c>
      <c r="F24" s="9" t="s">
        <v>11</v>
      </c>
      <c r="G24" s="10">
        <v>4329.7730000000001</v>
      </c>
      <c r="H24" s="10">
        <v>411.32843499999979</v>
      </c>
      <c r="I24" s="10">
        <v>1133.5478599040373</v>
      </c>
      <c r="J24" s="10">
        <v>5874.64</v>
      </c>
    </row>
    <row r="25" spans="2:10" ht="21" x14ac:dyDescent="0.25">
      <c r="B25" s="6">
        <v>23</v>
      </c>
      <c r="C25" s="58" t="s">
        <v>41</v>
      </c>
      <c r="D25" s="58" t="s">
        <v>41</v>
      </c>
      <c r="E25" s="58" t="s">
        <v>41</v>
      </c>
      <c r="F25" s="9" t="s">
        <v>15</v>
      </c>
      <c r="G25" s="10">
        <v>0</v>
      </c>
      <c r="H25" s="10">
        <v>0</v>
      </c>
      <c r="I25" s="10">
        <v>0</v>
      </c>
      <c r="J25" s="10">
        <v>0</v>
      </c>
    </row>
    <row r="26" spans="2:10" ht="21" x14ac:dyDescent="0.25">
      <c r="B26" s="6">
        <v>23</v>
      </c>
      <c r="C26" s="58" t="s">
        <v>41</v>
      </c>
      <c r="D26" s="58" t="s">
        <v>41</v>
      </c>
      <c r="E26" s="58" t="s">
        <v>41</v>
      </c>
      <c r="F26" s="9" t="s">
        <v>15</v>
      </c>
      <c r="G26" s="10">
        <v>1734.5562500000001</v>
      </c>
      <c r="H26" s="10">
        <v>164.7828437499999</v>
      </c>
      <c r="I26" s="10">
        <v>416.80638925293272</v>
      </c>
      <c r="J26" s="10">
        <v>2849.07</v>
      </c>
    </row>
    <row r="27" spans="2:10" x14ac:dyDescent="0.25">
      <c r="B27" s="6">
        <v>24</v>
      </c>
      <c r="C27" s="58" t="s">
        <v>41</v>
      </c>
      <c r="D27" s="58" t="s">
        <v>41</v>
      </c>
      <c r="E27" s="58" t="s">
        <v>41</v>
      </c>
      <c r="F27" s="9" t="s">
        <v>14</v>
      </c>
      <c r="G27" s="10">
        <v>4390.8822500000006</v>
      </c>
      <c r="H27" s="10">
        <v>417.13381374999983</v>
      </c>
      <c r="I27" s="10">
        <v>958.72250945036001</v>
      </c>
      <c r="J27" s="10">
        <v>5766.7300000000005</v>
      </c>
    </row>
    <row r="28" spans="2:10" x14ac:dyDescent="0.25">
      <c r="B28" s="6">
        <v>25</v>
      </c>
      <c r="C28" s="58" t="s">
        <v>41</v>
      </c>
      <c r="D28" s="58" t="s">
        <v>41</v>
      </c>
      <c r="E28" s="58" t="s">
        <v>41</v>
      </c>
      <c r="F28" s="9" t="s">
        <v>14</v>
      </c>
      <c r="G28" s="10">
        <v>1000.9509999999998</v>
      </c>
      <c r="H28" s="10">
        <v>95.090344999999843</v>
      </c>
      <c r="I28" s="10">
        <v>436.77389535992916</v>
      </c>
      <c r="J28" s="10">
        <v>1532.81</v>
      </c>
    </row>
    <row r="29" spans="2:10" ht="21" x14ac:dyDescent="0.25">
      <c r="B29" s="6">
        <v>26</v>
      </c>
      <c r="C29" s="58" t="s">
        <v>41</v>
      </c>
      <c r="D29" s="58" t="s">
        <v>41</v>
      </c>
      <c r="E29" s="58" t="s">
        <v>41</v>
      </c>
      <c r="F29" s="9" t="s">
        <v>11</v>
      </c>
      <c r="G29" s="10">
        <v>3113.0347500000003</v>
      </c>
      <c r="H29" s="10">
        <v>295.73830124999984</v>
      </c>
      <c r="I29" s="10">
        <v>692.0810240485871</v>
      </c>
      <c r="J29" s="10">
        <v>4100.8500000000004</v>
      </c>
    </row>
    <row r="30" spans="2:10" x14ac:dyDescent="0.25">
      <c r="B30" s="6">
        <v>27</v>
      </c>
      <c r="C30" s="58" t="s">
        <v>41</v>
      </c>
      <c r="D30" s="58" t="s">
        <v>41</v>
      </c>
      <c r="E30" s="58" t="s">
        <v>41</v>
      </c>
      <c r="F30" s="9" t="s">
        <v>16</v>
      </c>
      <c r="G30" s="10">
        <v>303.09999999999997</v>
      </c>
      <c r="H30" s="10">
        <v>0</v>
      </c>
      <c r="I30" s="10">
        <v>68.629811530343702</v>
      </c>
      <c r="J30" s="10">
        <v>371.73</v>
      </c>
    </row>
    <row r="31" spans="2:10" x14ac:dyDescent="0.25">
      <c r="B31" s="6">
        <v>28</v>
      </c>
      <c r="C31" s="58" t="s">
        <v>41</v>
      </c>
      <c r="D31" s="58" t="s">
        <v>41</v>
      </c>
      <c r="E31" s="58" t="s">
        <v>41</v>
      </c>
      <c r="F31" s="9" t="s">
        <v>9</v>
      </c>
      <c r="G31" s="10">
        <v>8431.1979999999985</v>
      </c>
      <c r="H31" s="10">
        <v>790.84668999999985</v>
      </c>
      <c r="I31" s="10">
        <v>2015.1332107618746</v>
      </c>
      <c r="J31" s="10">
        <v>11237.18</v>
      </c>
    </row>
    <row r="32" spans="2:10" ht="21" x14ac:dyDescent="0.25">
      <c r="B32" s="6">
        <v>29</v>
      </c>
      <c r="C32" s="58" t="s">
        <v>41</v>
      </c>
      <c r="D32" s="58" t="s">
        <v>41</v>
      </c>
      <c r="E32" s="58" t="s">
        <v>41</v>
      </c>
      <c r="F32" s="9" t="s">
        <v>11</v>
      </c>
      <c r="G32" s="10">
        <v>0</v>
      </c>
      <c r="H32" s="10">
        <v>0</v>
      </c>
      <c r="I32" s="10">
        <v>0</v>
      </c>
      <c r="J32" s="10">
        <v>0</v>
      </c>
    </row>
    <row r="33" spans="2:10" ht="21" x14ac:dyDescent="0.25">
      <c r="B33" s="6">
        <v>29</v>
      </c>
      <c r="C33" s="58" t="s">
        <v>41</v>
      </c>
      <c r="D33" s="58" t="s">
        <v>41</v>
      </c>
      <c r="E33" s="58" t="s">
        <v>41</v>
      </c>
      <c r="F33" s="9" t="s">
        <v>11</v>
      </c>
      <c r="G33" s="10">
        <v>14.962250000000441</v>
      </c>
      <c r="H33" s="10">
        <v>1.421413750000041</v>
      </c>
      <c r="I33" s="10">
        <v>6.3614484962172195</v>
      </c>
      <c r="J33" s="10">
        <v>0</v>
      </c>
    </row>
    <row r="34" spans="2:10" ht="21" x14ac:dyDescent="0.25">
      <c r="B34" s="6">
        <v>30</v>
      </c>
      <c r="C34" s="58" t="s">
        <v>41</v>
      </c>
      <c r="D34" s="58" t="s">
        <v>41</v>
      </c>
      <c r="E34" s="58" t="s">
        <v>41</v>
      </c>
      <c r="F34" s="9" t="s">
        <v>15</v>
      </c>
      <c r="G34" s="10">
        <v>4115.3315000000002</v>
      </c>
      <c r="H34" s="10">
        <v>390.95649249999985</v>
      </c>
      <c r="I34" s="10">
        <v>836.72192587414361</v>
      </c>
      <c r="J34" s="10">
        <v>5343.02</v>
      </c>
    </row>
    <row r="35" spans="2:10" ht="21" x14ac:dyDescent="0.25">
      <c r="B35" s="6">
        <v>31</v>
      </c>
      <c r="C35" s="58" t="s">
        <v>41</v>
      </c>
      <c r="D35" s="58" t="s">
        <v>41</v>
      </c>
      <c r="E35" s="58" t="s">
        <v>41</v>
      </c>
      <c r="F35" s="9" t="s">
        <v>13</v>
      </c>
      <c r="G35" s="10">
        <v>12.93</v>
      </c>
      <c r="H35" s="10">
        <v>0</v>
      </c>
      <c r="I35" s="10">
        <v>5.1526217443958622</v>
      </c>
      <c r="J35" s="10">
        <v>18.079999999999998</v>
      </c>
    </row>
    <row r="36" spans="2:10" ht="21" x14ac:dyDescent="0.25">
      <c r="B36" s="6">
        <v>32</v>
      </c>
      <c r="C36" s="58" t="s">
        <v>41</v>
      </c>
      <c r="D36" s="58" t="s">
        <v>41</v>
      </c>
      <c r="E36" s="58" t="s">
        <v>41</v>
      </c>
      <c r="F36" s="9" t="s">
        <v>15</v>
      </c>
      <c r="G36" s="10">
        <v>2712.7905000000001</v>
      </c>
      <c r="H36" s="10">
        <v>257.71509749999996</v>
      </c>
      <c r="I36" s="10">
        <v>526.80147341444695</v>
      </c>
      <c r="J36" s="10">
        <v>3497.3100000000004</v>
      </c>
    </row>
    <row r="37" spans="2:10" ht="21" x14ac:dyDescent="0.25">
      <c r="B37" s="6">
        <v>33</v>
      </c>
      <c r="C37" s="58" t="s">
        <v>41</v>
      </c>
      <c r="D37" s="58" t="s">
        <v>41</v>
      </c>
      <c r="E37" s="58" t="s">
        <v>41</v>
      </c>
      <c r="F37" s="9" t="s">
        <v>10</v>
      </c>
      <c r="G37" s="10">
        <v>2960.5099999999993</v>
      </c>
      <c r="H37" s="10">
        <v>281.24844999999993</v>
      </c>
      <c r="I37" s="10">
        <v>1091.8837217867463</v>
      </c>
      <c r="J37" s="10">
        <v>0</v>
      </c>
    </row>
    <row r="38" spans="2:10" x14ac:dyDescent="0.25">
      <c r="B38" s="6">
        <v>34</v>
      </c>
      <c r="C38" s="58" t="s">
        <v>41</v>
      </c>
      <c r="D38" s="58" t="s">
        <v>41</v>
      </c>
      <c r="E38" s="58" t="s">
        <v>41</v>
      </c>
      <c r="F38" s="9" t="s">
        <v>9</v>
      </c>
      <c r="G38" s="10">
        <v>4490.1324999999997</v>
      </c>
      <c r="H38" s="10">
        <v>426.56258749999972</v>
      </c>
      <c r="I38" s="10">
        <v>1609.7820803724708</v>
      </c>
      <c r="J38" s="10">
        <v>6526.47</v>
      </c>
    </row>
    <row r="39" spans="2:10" ht="21" x14ac:dyDescent="0.25">
      <c r="B39" s="6">
        <v>35</v>
      </c>
      <c r="C39" s="58" t="s">
        <v>41</v>
      </c>
      <c r="D39" s="58" t="s">
        <v>41</v>
      </c>
      <c r="E39" s="58" t="s">
        <v>41</v>
      </c>
      <c r="F39" s="9" t="s">
        <v>10</v>
      </c>
      <c r="G39" s="10">
        <v>1340.7607499999999</v>
      </c>
      <c r="H39" s="10">
        <v>127.37227125000004</v>
      </c>
      <c r="I39" s="10">
        <v>585.05291020559503</v>
      </c>
      <c r="J39" s="10">
        <v>2053.1800000000003</v>
      </c>
    </row>
    <row r="40" spans="2:10" ht="21" x14ac:dyDescent="0.25">
      <c r="B40" s="6">
        <v>36</v>
      </c>
      <c r="C40" s="58" t="s">
        <v>41</v>
      </c>
      <c r="D40" s="58" t="s">
        <v>41</v>
      </c>
      <c r="E40" s="58" t="s">
        <v>41</v>
      </c>
      <c r="F40" s="9" t="s">
        <v>10</v>
      </c>
      <c r="G40" s="10">
        <v>850.9514999999999</v>
      </c>
      <c r="H40" s="10">
        <v>80.840392500000007</v>
      </c>
      <c r="I40" s="10">
        <v>291.78760828408986</v>
      </c>
      <c r="J40" s="10">
        <v>0</v>
      </c>
    </row>
    <row r="41" spans="2:10" ht="21" x14ac:dyDescent="0.25">
      <c r="B41" s="6">
        <v>37</v>
      </c>
      <c r="C41" s="58" t="s">
        <v>41</v>
      </c>
      <c r="D41" s="58" t="s">
        <v>41</v>
      </c>
      <c r="E41" s="58" t="s">
        <v>41</v>
      </c>
      <c r="F41" s="9" t="s">
        <v>11</v>
      </c>
      <c r="G41" s="10">
        <v>1113.7882500000005</v>
      </c>
      <c r="H41" s="10">
        <v>105.80988375000013</v>
      </c>
      <c r="I41" s="10">
        <v>209.11684011314887</v>
      </c>
      <c r="J41" s="10">
        <v>1428.7199999999998</v>
      </c>
    </row>
    <row r="42" spans="2:10" ht="21" x14ac:dyDescent="0.25">
      <c r="B42" s="6">
        <v>38</v>
      </c>
      <c r="C42" s="58" t="s">
        <v>41</v>
      </c>
      <c r="D42" s="58" t="s">
        <v>41</v>
      </c>
      <c r="E42" s="58" t="s">
        <v>41</v>
      </c>
      <c r="F42" s="9" t="s">
        <v>11</v>
      </c>
      <c r="G42" s="10">
        <v>9857.9897499999988</v>
      </c>
      <c r="H42" s="10">
        <v>936.50902624999969</v>
      </c>
      <c r="I42" s="10">
        <v>2529.5213861215475</v>
      </c>
      <c r="J42" s="10">
        <v>13324.02</v>
      </c>
    </row>
    <row r="43" spans="2:10" x14ac:dyDescent="0.25">
      <c r="B43" s="6">
        <v>39</v>
      </c>
      <c r="C43" s="58" t="s">
        <v>41</v>
      </c>
      <c r="D43" s="58" t="s">
        <v>41</v>
      </c>
      <c r="E43" s="58" t="s">
        <v>41</v>
      </c>
      <c r="F43" s="9" t="s">
        <v>12</v>
      </c>
      <c r="G43" s="10">
        <v>29.105750000000455</v>
      </c>
      <c r="H43" s="10">
        <v>2.7650462500000423</v>
      </c>
      <c r="I43" s="10">
        <v>1.7628194738508127</v>
      </c>
      <c r="J43" s="10">
        <v>33.619999999999997</v>
      </c>
    </row>
    <row r="44" spans="2:10" ht="21" x14ac:dyDescent="0.25">
      <c r="B44" s="6">
        <v>40</v>
      </c>
      <c r="C44" s="58" t="s">
        <v>41</v>
      </c>
      <c r="D44" s="58" t="s">
        <v>41</v>
      </c>
      <c r="E44" s="58" t="s">
        <v>41</v>
      </c>
      <c r="F44" s="9" t="s">
        <v>11</v>
      </c>
      <c r="G44" s="10">
        <v>542.64699999999971</v>
      </c>
      <c r="H44" s="10">
        <v>51.551464999999951</v>
      </c>
      <c r="I44" s="10">
        <v>137.39223247810602</v>
      </c>
      <c r="J44" s="10">
        <v>731.58999999999992</v>
      </c>
    </row>
    <row r="45" spans="2:10" x14ac:dyDescent="0.25">
      <c r="B45" s="6">
        <v>41</v>
      </c>
      <c r="C45" s="58" t="s">
        <v>41</v>
      </c>
      <c r="D45" s="58" t="s">
        <v>41</v>
      </c>
      <c r="E45" s="58" t="s">
        <v>41</v>
      </c>
      <c r="F45" s="9" t="s">
        <v>12</v>
      </c>
      <c r="G45" s="10">
        <v>1188.0805</v>
      </c>
      <c r="H45" s="10">
        <v>0</v>
      </c>
      <c r="I45" s="10">
        <v>203.91586187438472</v>
      </c>
      <c r="J45" s="10">
        <v>1392</v>
      </c>
    </row>
    <row r="46" spans="2:10" ht="21" x14ac:dyDescent="0.25">
      <c r="B46" s="6">
        <v>42</v>
      </c>
      <c r="C46" s="58" t="s">
        <v>41</v>
      </c>
      <c r="D46" s="58" t="s">
        <v>41</v>
      </c>
      <c r="E46" s="58" t="s">
        <v>41</v>
      </c>
      <c r="F46" s="9" t="s">
        <v>11</v>
      </c>
      <c r="G46" s="10">
        <v>49964.724999999999</v>
      </c>
      <c r="H46" s="10">
        <v>4746.653075000002</v>
      </c>
      <c r="I46" s="10">
        <v>12487.814862173953</v>
      </c>
      <c r="J46" s="10">
        <v>67199.180000000008</v>
      </c>
    </row>
    <row r="47" spans="2:10" ht="21" x14ac:dyDescent="0.25">
      <c r="B47" s="6">
        <v>43</v>
      </c>
      <c r="C47" s="58" t="s">
        <v>41</v>
      </c>
      <c r="D47" s="58" t="s">
        <v>41</v>
      </c>
      <c r="E47" s="58" t="s">
        <v>41</v>
      </c>
      <c r="F47" s="9" t="s">
        <v>11</v>
      </c>
      <c r="G47" s="10">
        <v>8.3260000000002741</v>
      </c>
      <c r="H47" s="10">
        <v>0.79097000000002671</v>
      </c>
      <c r="I47" s="10">
        <v>2.1824082197902719</v>
      </c>
      <c r="J47" s="10">
        <v>0</v>
      </c>
    </row>
    <row r="48" spans="2:10" ht="21" x14ac:dyDescent="0.25">
      <c r="B48" s="6">
        <v>44</v>
      </c>
      <c r="C48" s="58" t="s">
        <v>41</v>
      </c>
      <c r="D48" s="58" t="s">
        <v>41</v>
      </c>
      <c r="E48" s="58" t="s">
        <v>41</v>
      </c>
      <c r="F48" s="9" t="s">
        <v>11</v>
      </c>
      <c r="G48" s="10">
        <v>39.771749999999201</v>
      </c>
      <c r="H48" s="10">
        <v>3.778316249999925</v>
      </c>
      <c r="I48" s="10">
        <v>13.637561964192457</v>
      </c>
      <c r="J48" s="10">
        <v>0</v>
      </c>
    </row>
    <row r="49" spans="2:10" ht="21" x14ac:dyDescent="0.25">
      <c r="B49" s="6">
        <v>45</v>
      </c>
      <c r="C49" s="58" t="s">
        <v>41</v>
      </c>
      <c r="D49" s="58" t="s">
        <v>41</v>
      </c>
      <c r="E49" s="58" t="s">
        <v>41</v>
      </c>
      <c r="F49" s="9" t="s">
        <v>11</v>
      </c>
      <c r="G49" s="10">
        <v>7.2112499999990405</v>
      </c>
      <c r="H49" s="10">
        <v>0.68506874999990874</v>
      </c>
      <c r="I49" s="10">
        <v>1.7182929282007728</v>
      </c>
      <c r="J49" s="10">
        <v>9.620000000000001</v>
      </c>
    </row>
    <row r="50" spans="2:10" ht="21" x14ac:dyDescent="0.25">
      <c r="B50" s="6">
        <v>46</v>
      </c>
      <c r="C50" s="58" t="s">
        <v>41</v>
      </c>
      <c r="D50" s="58" t="s">
        <v>41</v>
      </c>
      <c r="E50" s="58" t="s">
        <v>41</v>
      </c>
      <c r="F50" s="9" t="s">
        <v>11</v>
      </c>
      <c r="G50" s="10">
        <v>1516.5902499999997</v>
      </c>
      <c r="H50" s="10">
        <v>144.07607374999998</v>
      </c>
      <c r="I50" s="10">
        <v>239.25131936835007</v>
      </c>
      <c r="J50" s="10">
        <v>1899.9199999999998</v>
      </c>
    </row>
    <row r="51" spans="2:10" ht="21" x14ac:dyDescent="0.25">
      <c r="B51" s="6">
        <v>47</v>
      </c>
      <c r="C51" s="58" t="s">
        <v>41</v>
      </c>
      <c r="D51" s="58" t="s">
        <v>41</v>
      </c>
      <c r="E51" s="58" t="s">
        <v>41</v>
      </c>
      <c r="F51" s="9" t="s">
        <v>11</v>
      </c>
      <c r="G51" s="10">
        <v>219.88475</v>
      </c>
      <c r="H51" s="10">
        <v>20.889051249999994</v>
      </c>
      <c r="I51" s="10">
        <v>57.501044042808559</v>
      </c>
      <c r="J51" s="10">
        <v>298.27</v>
      </c>
    </row>
    <row r="52" spans="2:10" ht="21" x14ac:dyDescent="0.25">
      <c r="B52" s="6">
        <v>48</v>
      </c>
      <c r="C52" s="58" t="s">
        <v>41</v>
      </c>
      <c r="D52" s="58" t="s">
        <v>41</v>
      </c>
      <c r="E52" s="58" t="s">
        <v>41</v>
      </c>
      <c r="F52" s="9" t="s">
        <v>11</v>
      </c>
      <c r="G52" s="10">
        <v>594.5302499999998</v>
      </c>
      <c r="H52" s="10">
        <v>56.480373750000012</v>
      </c>
      <c r="I52" s="10">
        <v>71.865755378956166</v>
      </c>
      <c r="J52" s="10">
        <v>722.88</v>
      </c>
    </row>
    <row r="53" spans="2:10" ht="21" x14ac:dyDescent="0.25">
      <c r="B53" s="6">
        <v>49</v>
      </c>
      <c r="C53" s="58" t="s">
        <v>41</v>
      </c>
      <c r="D53" s="58" t="s">
        <v>41</v>
      </c>
      <c r="E53" s="58" t="s">
        <v>41</v>
      </c>
      <c r="F53" s="9" t="s">
        <v>11</v>
      </c>
      <c r="G53" s="10">
        <v>1249.1447499999999</v>
      </c>
      <c r="H53" s="10">
        <v>118.66875125000001</v>
      </c>
      <c r="I53" s="10">
        <v>326.65806648980015</v>
      </c>
      <c r="J53" s="10">
        <v>0</v>
      </c>
    </row>
    <row r="54" spans="2:10" ht="21" x14ac:dyDescent="0.25">
      <c r="B54" s="6">
        <v>50</v>
      </c>
      <c r="C54" s="58" t="s">
        <v>41</v>
      </c>
      <c r="D54" s="58" t="s">
        <v>41</v>
      </c>
      <c r="E54" s="58" t="s">
        <v>41</v>
      </c>
      <c r="F54" s="9" t="s">
        <v>11</v>
      </c>
      <c r="G54" s="10">
        <v>484.86374999999987</v>
      </c>
      <c r="H54" s="10">
        <v>46.062056249999962</v>
      </c>
      <c r="I54" s="10">
        <v>164.03730537867776</v>
      </c>
      <c r="J54" s="10">
        <v>0</v>
      </c>
    </row>
    <row r="55" spans="2:10" ht="21" x14ac:dyDescent="0.25">
      <c r="B55" s="6">
        <v>51</v>
      </c>
      <c r="C55" s="58" t="s">
        <v>41</v>
      </c>
      <c r="D55" s="58" t="s">
        <v>41</v>
      </c>
      <c r="E55" s="58" t="s">
        <v>41</v>
      </c>
      <c r="F55" s="9" t="s">
        <v>10</v>
      </c>
      <c r="G55" s="10">
        <v>2124.2217499999997</v>
      </c>
      <c r="H55" s="10">
        <v>201.80106625000002</v>
      </c>
      <c r="I55" s="10">
        <v>453.53424712083967</v>
      </c>
      <c r="J55" s="10">
        <v>2779.55</v>
      </c>
    </row>
    <row r="56" spans="2:10" ht="21" x14ac:dyDescent="0.25">
      <c r="B56" s="6">
        <v>52</v>
      </c>
      <c r="C56" s="58" t="s">
        <v>41</v>
      </c>
      <c r="D56" s="58" t="s">
        <v>41</v>
      </c>
      <c r="E56" s="58" t="s">
        <v>41</v>
      </c>
      <c r="F56" s="9" t="s">
        <v>15</v>
      </c>
      <c r="G56" s="10">
        <v>3201.4867499999996</v>
      </c>
      <c r="H56" s="10">
        <v>304.14124124999989</v>
      </c>
      <c r="I56" s="10">
        <v>701.81207170558014</v>
      </c>
      <c r="J56" s="10">
        <v>4207.4699999999993</v>
      </c>
    </row>
    <row r="57" spans="2:10" ht="21" x14ac:dyDescent="0.25">
      <c r="B57" s="6">
        <v>53</v>
      </c>
      <c r="C57" s="58" t="s">
        <v>41</v>
      </c>
      <c r="D57" s="58" t="s">
        <v>41</v>
      </c>
      <c r="E57" s="58" t="s">
        <v>41</v>
      </c>
      <c r="F57" s="9" t="s">
        <v>10</v>
      </c>
      <c r="G57" s="10">
        <v>6629.3237499999996</v>
      </c>
      <c r="H57" s="10">
        <v>629.78575624999985</v>
      </c>
      <c r="I57" s="10">
        <v>1557.9183844648182</v>
      </c>
      <c r="J57" s="10">
        <v>8817.0299999999988</v>
      </c>
    </row>
    <row r="58" spans="2:10" ht="21" x14ac:dyDescent="0.25">
      <c r="B58" s="6">
        <v>54</v>
      </c>
      <c r="C58" s="58" t="s">
        <v>41</v>
      </c>
      <c r="D58" s="58" t="s">
        <v>41</v>
      </c>
      <c r="E58" s="58" t="s">
        <v>41</v>
      </c>
      <c r="F58" s="9" t="s">
        <v>10</v>
      </c>
      <c r="G58" s="10">
        <v>3998.6187500000001</v>
      </c>
      <c r="H58" s="10">
        <v>379.86878124999987</v>
      </c>
      <c r="I58" s="10">
        <v>1216.3932787012357</v>
      </c>
      <c r="J58" s="10">
        <v>5594.88</v>
      </c>
    </row>
    <row r="59" spans="2:10" x14ac:dyDescent="0.25">
      <c r="B59" s="6">
        <v>55</v>
      </c>
      <c r="C59" s="58" t="s">
        <v>41</v>
      </c>
      <c r="D59" s="58" t="s">
        <v>41</v>
      </c>
      <c r="E59" s="58" t="s">
        <v>41</v>
      </c>
      <c r="F59" s="9" t="s">
        <v>14</v>
      </c>
      <c r="G59" s="10">
        <v>650.25624999999991</v>
      </c>
      <c r="H59" s="10">
        <v>61.774343749999957</v>
      </c>
      <c r="I59" s="10">
        <v>283.74511369151935</v>
      </c>
      <c r="J59" s="10">
        <v>995.78</v>
      </c>
    </row>
    <row r="60" spans="2:10" ht="21" x14ac:dyDescent="0.25">
      <c r="B60" s="6">
        <v>56</v>
      </c>
      <c r="C60" s="58" t="s">
        <v>41</v>
      </c>
      <c r="D60" s="58" t="s">
        <v>41</v>
      </c>
      <c r="E60" s="58" t="s">
        <v>41</v>
      </c>
      <c r="F60" s="9" t="s">
        <v>10</v>
      </c>
      <c r="G60" s="10">
        <v>234.52175000000011</v>
      </c>
      <c r="H60" s="10">
        <v>22.279566250000016</v>
      </c>
      <c r="I60" s="10">
        <v>102.33565708424044</v>
      </c>
      <c r="J60" s="10">
        <v>0</v>
      </c>
    </row>
    <row r="61" spans="2:10" x14ac:dyDescent="0.25">
      <c r="B61" s="6">
        <v>57</v>
      </c>
      <c r="C61" s="58" t="s">
        <v>41</v>
      </c>
      <c r="D61" s="58" t="s">
        <v>41</v>
      </c>
      <c r="E61" s="58" t="s">
        <v>41</v>
      </c>
      <c r="F61" s="9" t="s">
        <v>14</v>
      </c>
      <c r="G61" s="10">
        <v>2196.0574999999999</v>
      </c>
      <c r="H61" s="10">
        <v>208.62546250000008</v>
      </c>
      <c r="I61" s="10">
        <v>746.22310283216757</v>
      </c>
      <c r="J61" s="10">
        <v>0</v>
      </c>
    </row>
    <row r="62" spans="2:10" x14ac:dyDescent="0.25">
      <c r="B62" s="6">
        <v>58</v>
      </c>
      <c r="C62" s="58" t="s">
        <v>41</v>
      </c>
      <c r="D62" s="58" t="s">
        <v>41</v>
      </c>
      <c r="E62" s="58" t="s">
        <v>41</v>
      </c>
      <c r="F62" s="9" t="s">
        <v>14</v>
      </c>
      <c r="G62" s="10">
        <v>4971.2145</v>
      </c>
      <c r="H62" s="10">
        <v>472.26537749999983</v>
      </c>
      <c r="I62" s="10">
        <v>1314.0376724178677</v>
      </c>
      <c r="J62" s="10">
        <v>6757.5199999999995</v>
      </c>
    </row>
    <row r="63" spans="2:10" ht="21" x14ac:dyDescent="0.25">
      <c r="B63" s="6">
        <v>59</v>
      </c>
      <c r="C63" s="58" t="s">
        <v>41</v>
      </c>
      <c r="D63" s="58" t="s">
        <v>41</v>
      </c>
      <c r="E63" s="58" t="s">
        <v>41</v>
      </c>
      <c r="F63" s="9" t="s">
        <v>15</v>
      </c>
      <c r="G63" s="10">
        <v>4309.4555</v>
      </c>
      <c r="H63" s="10">
        <v>409.39827249999996</v>
      </c>
      <c r="I63" s="10">
        <v>988.91407291688927</v>
      </c>
      <c r="J63" s="10">
        <v>5707.7699999999995</v>
      </c>
    </row>
    <row r="64" spans="2:10" ht="21" x14ac:dyDescent="0.25">
      <c r="B64" s="6">
        <v>60</v>
      </c>
      <c r="C64" s="58" t="s">
        <v>41</v>
      </c>
      <c r="D64" s="58" t="s">
        <v>41</v>
      </c>
      <c r="E64" s="58" t="s">
        <v>41</v>
      </c>
      <c r="F64" s="9" t="s">
        <v>10</v>
      </c>
      <c r="G64" s="10">
        <v>1926.3772499999998</v>
      </c>
      <c r="H64" s="10">
        <v>183.00583875000007</v>
      </c>
      <c r="I64" s="10">
        <v>840.59189252545684</v>
      </c>
      <c r="J64" s="10">
        <v>2949.9800000000005</v>
      </c>
    </row>
    <row r="65" spans="2:10" ht="21" x14ac:dyDescent="0.25">
      <c r="B65" s="6">
        <v>61</v>
      </c>
      <c r="C65" s="58" t="s">
        <v>41</v>
      </c>
      <c r="D65" s="58" t="s">
        <v>41</v>
      </c>
      <c r="E65" s="58" t="s">
        <v>41</v>
      </c>
      <c r="F65" s="9" t="s">
        <v>11</v>
      </c>
      <c r="G65" s="10">
        <v>610.95395000011661</v>
      </c>
      <c r="H65" s="10">
        <v>58.040625250011004</v>
      </c>
      <c r="I65" s="10">
        <v>37.902452707759842</v>
      </c>
      <c r="J65" s="10">
        <v>706.89</v>
      </c>
    </row>
    <row r="66" spans="2:10" x14ac:dyDescent="0.25">
      <c r="B66" s="6">
        <v>62</v>
      </c>
      <c r="C66" s="58" t="s">
        <v>41</v>
      </c>
      <c r="D66" s="58" t="s">
        <v>41</v>
      </c>
      <c r="E66" s="58" t="s">
        <v>41</v>
      </c>
      <c r="F66" s="9" t="s">
        <v>14</v>
      </c>
      <c r="G66" s="10">
        <v>3091.1392500000002</v>
      </c>
      <c r="H66" s="10">
        <v>288.3458287499999</v>
      </c>
      <c r="I66" s="10">
        <v>1043.4782063226623</v>
      </c>
      <c r="J66" s="10">
        <v>4422.9699999999993</v>
      </c>
    </row>
    <row r="67" spans="2:10" ht="21" x14ac:dyDescent="0.25">
      <c r="B67" s="6">
        <v>63</v>
      </c>
      <c r="C67" s="58" t="s">
        <v>41</v>
      </c>
      <c r="D67" s="58" t="s">
        <v>41</v>
      </c>
      <c r="E67" s="58" t="s">
        <v>41</v>
      </c>
      <c r="F67" s="9" t="s">
        <v>11</v>
      </c>
      <c r="G67" s="10">
        <v>1997.5582499999996</v>
      </c>
      <c r="H67" s="10">
        <v>189.76803374999997</v>
      </c>
      <c r="I67" s="10">
        <v>159.88177673430738</v>
      </c>
      <c r="J67" s="10">
        <v>0</v>
      </c>
    </row>
    <row r="68" spans="2:10" ht="21" x14ac:dyDescent="0.25">
      <c r="B68" s="6">
        <v>64</v>
      </c>
      <c r="C68" s="58" t="s">
        <v>41</v>
      </c>
      <c r="D68" s="58" t="s">
        <v>41</v>
      </c>
      <c r="E68" s="58" t="s">
        <v>41</v>
      </c>
      <c r="F68" s="9" t="s">
        <v>11</v>
      </c>
      <c r="G68" s="10">
        <v>6.7249999999997954</v>
      </c>
      <c r="H68" s="10">
        <v>0.63887499999998065</v>
      </c>
      <c r="I68" s="10">
        <v>2.3973972475008898</v>
      </c>
      <c r="J68" s="10">
        <v>9.76</v>
      </c>
    </row>
    <row r="69" spans="2:10" x14ac:dyDescent="0.25">
      <c r="B69" s="6">
        <v>65</v>
      </c>
      <c r="C69" s="58" t="s">
        <v>41</v>
      </c>
      <c r="D69" s="58" t="s">
        <v>41</v>
      </c>
      <c r="E69" s="58" t="s">
        <v>41</v>
      </c>
      <c r="F69" s="9" t="s">
        <v>9</v>
      </c>
      <c r="G69" s="10">
        <v>1781.61725</v>
      </c>
      <c r="H69" s="10">
        <v>169.25363874999994</v>
      </c>
      <c r="I69" s="10">
        <v>777.42457555159558</v>
      </c>
      <c r="J69" s="10">
        <v>2728.29</v>
      </c>
    </row>
    <row r="70" spans="2:10" ht="21" x14ac:dyDescent="0.25">
      <c r="B70" s="6">
        <v>66</v>
      </c>
      <c r="C70" s="58" t="s">
        <v>41</v>
      </c>
      <c r="D70" s="58" t="s">
        <v>41</v>
      </c>
      <c r="E70" s="58" t="s">
        <v>41</v>
      </c>
      <c r="F70" s="9" t="s">
        <v>10</v>
      </c>
      <c r="G70" s="10">
        <v>3594.0274999999997</v>
      </c>
      <c r="H70" s="10">
        <v>341.43261249999989</v>
      </c>
      <c r="I70" s="10">
        <v>1286.1469199965106</v>
      </c>
      <c r="J70" s="10">
        <v>0</v>
      </c>
    </row>
    <row r="71" spans="2:10" ht="21" x14ac:dyDescent="0.25">
      <c r="B71" s="6">
        <v>67</v>
      </c>
      <c r="C71" s="58" t="s">
        <v>41</v>
      </c>
      <c r="D71" s="58" t="s">
        <v>41</v>
      </c>
      <c r="E71" s="58" t="s">
        <v>41</v>
      </c>
      <c r="F71" s="9" t="s">
        <v>10</v>
      </c>
      <c r="G71" s="10">
        <v>4066.3092499999993</v>
      </c>
      <c r="H71" s="10">
        <v>386.29937875000002</v>
      </c>
      <c r="I71" s="10">
        <v>877.81718564205858</v>
      </c>
      <c r="J71" s="10">
        <v>5330.4299999999994</v>
      </c>
    </row>
    <row r="72" spans="2:10" ht="21" x14ac:dyDescent="0.25">
      <c r="B72" s="6">
        <v>68</v>
      </c>
      <c r="C72" s="58" t="s">
        <v>41</v>
      </c>
      <c r="D72" s="58" t="s">
        <v>41</v>
      </c>
      <c r="E72" s="58" t="s">
        <v>41</v>
      </c>
      <c r="F72" s="9" t="s">
        <v>11</v>
      </c>
      <c r="G72" s="10">
        <v>559.48374999999999</v>
      </c>
      <c r="H72" s="10">
        <v>53.150956250000036</v>
      </c>
      <c r="I72" s="10">
        <v>146.30800794500612</v>
      </c>
      <c r="J72" s="10">
        <v>758.94</v>
      </c>
    </row>
    <row r="73" spans="2:10" ht="21" x14ac:dyDescent="0.25">
      <c r="B73" s="6">
        <v>69</v>
      </c>
      <c r="C73" s="58" t="s">
        <v>41</v>
      </c>
      <c r="D73" s="58" t="s">
        <v>41</v>
      </c>
      <c r="E73" s="58" t="s">
        <v>41</v>
      </c>
      <c r="F73" s="9" t="s">
        <v>15</v>
      </c>
      <c r="G73" s="10">
        <v>4401.0749999999998</v>
      </c>
      <c r="H73" s="10">
        <v>418.10212499999994</v>
      </c>
      <c r="I73" s="10">
        <v>1161.5248863508364</v>
      </c>
      <c r="J73" s="10">
        <v>5980.7000000000007</v>
      </c>
    </row>
    <row r="74" spans="2:10" x14ac:dyDescent="0.25">
      <c r="B74" s="6">
        <v>70</v>
      </c>
      <c r="C74" s="58" t="s">
        <v>41</v>
      </c>
      <c r="D74" s="58" t="s">
        <v>41</v>
      </c>
      <c r="E74" s="58" t="s">
        <v>41</v>
      </c>
      <c r="F74" s="9" t="s">
        <v>17</v>
      </c>
      <c r="G74" s="10">
        <v>8289.9459999999981</v>
      </c>
      <c r="H74" s="10">
        <v>787.54486999999995</v>
      </c>
      <c r="I74" s="10">
        <v>1501.3627354467453</v>
      </c>
      <c r="J74" s="10">
        <v>10578.850000000002</v>
      </c>
    </row>
    <row r="75" spans="2:10" ht="21" x14ac:dyDescent="0.25">
      <c r="B75" s="6">
        <v>71</v>
      </c>
      <c r="C75" s="58" t="s">
        <v>41</v>
      </c>
      <c r="D75" s="58" t="s">
        <v>41</v>
      </c>
      <c r="E75" s="58" t="s">
        <v>41</v>
      </c>
      <c r="F75" s="9" t="s">
        <v>13</v>
      </c>
      <c r="G75" s="10">
        <v>5930.9465</v>
      </c>
      <c r="H75" s="10">
        <v>563.43991749999986</v>
      </c>
      <c r="I75" s="10">
        <v>1551.9953878637307</v>
      </c>
      <c r="J75" s="10">
        <v>8046.3799999999992</v>
      </c>
    </row>
    <row r="76" spans="2:10" ht="21" x14ac:dyDescent="0.25">
      <c r="B76" s="6">
        <v>72</v>
      </c>
      <c r="C76" s="58" t="s">
        <v>41</v>
      </c>
      <c r="D76" s="58" t="s">
        <v>41</v>
      </c>
      <c r="E76" s="58" t="s">
        <v>41</v>
      </c>
      <c r="F76" s="9" t="s">
        <v>11</v>
      </c>
      <c r="G76" s="10">
        <v>412.84424999999999</v>
      </c>
      <c r="H76" s="10">
        <v>39.220203749999996</v>
      </c>
      <c r="I76" s="10">
        <v>77.510434413436087</v>
      </c>
      <c r="J76" s="10">
        <v>529.56999999999994</v>
      </c>
    </row>
    <row r="77" spans="2:10" x14ac:dyDescent="0.25">
      <c r="B77" s="6">
        <v>73</v>
      </c>
      <c r="C77" s="58" t="s">
        <v>41</v>
      </c>
      <c r="D77" s="58" t="s">
        <v>41</v>
      </c>
      <c r="E77" s="58" t="s">
        <v>41</v>
      </c>
      <c r="F77" s="9" t="s">
        <v>14</v>
      </c>
      <c r="G77" s="10">
        <v>5557.7304999999997</v>
      </c>
      <c r="H77" s="10">
        <v>527.98439749999989</v>
      </c>
      <c r="I77" s="10">
        <v>1129.7378365699387</v>
      </c>
      <c r="J77" s="10">
        <v>7215.4499999999989</v>
      </c>
    </row>
    <row r="78" spans="2:10" ht="21" x14ac:dyDescent="0.25">
      <c r="B78" s="6">
        <v>74</v>
      </c>
      <c r="C78" s="58" t="s">
        <v>41</v>
      </c>
      <c r="D78" s="58" t="s">
        <v>41</v>
      </c>
      <c r="E78" s="58" t="s">
        <v>41</v>
      </c>
      <c r="F78" s="9" t="s">
        <v>10</v>
      </c>
      <c r="G78" s="10">
        <v>1521.7719999999999</v>
      </c>
      <c r="H78" s="10">
        <v>144.56834000000003</v>
      </c>
      <c r="I78" s="10">
        <v>664.03878340665074</v>
      </c>
      <c r="J78" s="10">
        <v>2330.38</v>
      </c>
    </row>
    <row r="79" spans="2:10" ht="21" x14ac:dyDescent="0.25">
      <c r="B79" s="6">
        <v>75</v>
      </c>
      <c r="C79" s="58" t="s">
        <v>41</v>
      </c>
      <c r="D79" s="58" t="s">
        <v>41</v>
      </c>
      <c r="E79" s="58" t="s">
        <v>41</v>
      </c>
      <c r="F79" s="9" t="s">
        <v>10</v>
      </c>
      <c r="G79" s="10">
        <v>5875.625</v>
      </c>
      <c r="H79" s="10">
        <v>558.18437500000005</v>
      </c>
      <c r="I79" s="10">
        <v>1494.4241265066762</v>
      </c>
      <c r="J79" s="10">
        <v>7928.2300000000005</v>
      </c>
    </row>
    <row r="80" spans="2:10" ht="21" x14ac:dyDescent="0.25">
      <c r="B80" s="6">
        <v>76</v>
      </c>
      <c r="C80" s="58" t="s">
        <v>41</v>
      </c>
      <c r="D80" s="58" t="s">
        <v>41</v>
      </c>
      <c r="E80" s="58" t="s">
        <v>41</v>
      </c>
      <c r="F80" s="9" t="s">
        <v>10</v>
      </c>
      <c r="G80" s="10">
        <v>1470.2702499999998</v>
      </c>
      <c r="H80" s="10">
        <v>139.67567374999999</v>
      </c>
      <c r="I80" s="10">
        <v>641.56553550005651</v>
      </c>
      <c r="J80" s="10">
        <v>2251.52</v>
      </c>
    </row>
    <row r="81" spans="2:10" ht="21" x14ac:dyDescent="0.25">
      <c r="B81" s="6">
        <v>77</v>
      </c>
      <c r="C81" s="58" t="s">
        <v>41</v>
      </c>
      <c r="D81" s="58" t="s">
        <v>41</v>
      </c>
      <c r="E81" s="58" t="s">
        <v>41</v>
      </c>
      <c r="F81" s="9" t="s">
        <v>10</v>
      </c>
      <c r="G81" s="10">
        <v>435.11450000000008</v>
      </c>
      <c r="H81" s="10">
        <v>41.335877499999981</v>
      </c>
      <c r="I81" s="10">
        <v>189.86609243867883</v>
      </c>
      <c r="J81" s="10">
        <v>666.32</v>
      </c>
    </row>
    <row r="82" spans="2:10" x14ac:dyDescent="0.25">
      <c r="B82" s="6">
        <v>78</v>
      </c>
      <c r="C82" s="58" t="s">
        <v>41</v>
      </c>
      <c r="D82" s="58" t="s">
        <v>41</v>
      </c>
      <c r="E82" s="58" t="s">
        <v>41</v>
      </c>
      <c r="F82" s="9" t="s">
        <v>12</v>
      </c>
      <c r="G82" s="10">
        <v>244.90599999999847</v>
      </c>
      <c r="H82" s="10">
        <v>23.266069999999853</v>
      </c>
      <c r="I82" s="10">
        <v>4.740020087645787</v>
      </c>
      <c r="J82" s="10">
        <v>272.91000000000003</v>
      </c>
    </row>
    <row r="83" spans="2:10" x14ac:dyDescent="0.25">
      <c r="B83" s="6">
        <v>79</v>
      </c>
      <c r="C83" s="58" t="s">
        <v>41</v>
      </c>
      <c r="D83" s="58" t="s">
        <v>41</v>
      </c>
      <c r="E83" s="58" t="s">
        <v>41</v>
      </c>
      <c r="F83" s="9" t="s">
        <v>12</v>
      </c>
      <c r="G83" s="10">
        <v>1.8</v>
      </c>
      <c r="H83" s="10">
        <v>0.17100000000000004</v>
      </c>
      <c r="I83" s="10">
        <v>0.3379453194374995</v>
      </c>
      <c r="J83" s="10">
        <v>2.31</v>
      </c>
    </row>
    <row r="84" spans="2:10" ht="21" x14ac:dyDescent="0.25">
      <c r="B84" s="6">
        <v>80</v>
      </c>
      <c r="C84" s="58" t="s">
        <v>41</v>
      </c>
      <c r="D84" s="58" t="s">
        <v>41</v>
      </c>
      <c r="E84" s="58" t="s">
        <v>41</v>
      </c>
      <c r="F84" s="9" t="s">
        <v>11</v>
      </c>
      <c r="G84" s="10">
        <v>127.45850000000027</v>
      </c>
      <c r="H84" s="10">
        <v>12.108557500000018</v>
      </c>
      <c r="I84" s="10">
        <v>55.617653153584598</v>
      </c>
      <c r="J84" s="10">
        <v>195.19</v>
      </c>
    </row>
    <row r="85" spans="2:10" ht="21" x14ac:dyDescent="0.25">
      <c r="B85" s="6">
        <v>81</v>
      </c>
      <c r="C85" s="58" t="s">
        <v>41</v>
      </c>
      <c r="D85" s="58" t="s">
        <v>41</v>
      </c>
      <c r="E85" s="58" t="s">
        <v>41</v>
      </c>
      <c r="F85" s="9" t="s">
        <v>11</v>
      </c>
      <c r="G85" s="10">
        <v>34.847999999998819</v>
      </c>
      <c r="H85" s="10">
        <v>3.3105599999998843</v>
      </c>
      <c r="I85" s="10">
        <v>9.4293619499026065</v>
      </c>
      <c r="J85" s="10">
        <v>47.59</v>
      </c>
    </row>
    <row r="86" spans="2:10" ht="21" x14ac:dyDescent="0.25">
      <c r="B86" s="6">
        <v>82</v>
      </c>
      <c r="C86" s="58" t="s">
        <v>41</v>
      </c>
      <c r="D86" s="58" t="s">
        <v>41</v>
      </c>
      <c r="E86" s="58" t="s">
        <v>41</v>
      </c>
      <c r="F86" s="9" t="s">
        <v>15</v>
      </c>
      <c r="G86" s="10">
        <v>2928.723</v>
      </c>
      <c r="H86" s="10">
        <v>278.22868499999987</v>
      </c>
      <c r="I86" s="10">
        <v>946.18318773622786</v>
      </c>
      <c r="J86" s="10">
        <v>0</v>
      </c>
    </row>
    <row r="87" spans="2:10" ht="21" x14ac:dyDescent="0.25">
      <c r="B87" s="6">
        <v>83</v>
      </c>
      <c r="C87" s="58" t="s">
        <v>41</v>
      </c>
      <c r="D87" s="58" t="s">
        <v>41</v>
      </c>
      <c r="E87" s="58" t="s">
        <v>41</v>
      </c>
      <c r="F87" s="9" t="s">
        <v>11</v>
      </c>
      <c r="G87" s="10">
        <v>254.99249999990823</v>
      </c>
      <c r="H87" s="10">
        <v>24.224287499991263</v>
      </c>
      <c r="I87" s="10">
        <v>69.717015547031394</v>
      </c>
      <c r="J87" s="10">
        <v>0</v>
      </c>
    </row>
    <row r="88" spans="2:10" ht="21" x14ac:dyDescent="0.25">
      <c r="B88" s="6">
        <v>84</v>
      </c>
      <c r="C88" s="58" t="s">
        <v>41</v>
      </c>
      <c r="D88" s="58" t="s">
        <v>41</v>
      </c>
      <c r="E88" s="58" t="s">
        <v>41</v>
      </c>
      <c r="F88" s="9" t="s">
        <v>15</v>
      </c>
      <c r="G88" s="10">
        <v>3412.2060000000001</v>
      </c>
      <c r="H88" s="10">
        <v>324.15956999999997</v>
      </c>
      <c r="I88" s="10">
        <v>787.1313634406572</v>
      </c>
      <c r="J88" s="10">
        <v>4523.5</v>
      </c>
    </row>
    <row r="89" spans="2:10" ht="21" x14ac:dyDescent="0.25">
      <c r="B89" s="6">
        <v>85</v>
      </c>
      <c r="C89" s="58" t="s">
        <v>41</v>
      </c>
      <c r="D89" s="58" t="s">
        <v>41</v>
      </c>
      <c r="E89" s="58" t="s">
        <v>41</v>
      </c>
      <c r="F89" s="9" t="s">
        <v>13</v>
      </c>
      <c r="G89" s="10">
        <v>1.03</v>
      </c>
      <c r="H89" s="10">
        <v>0</v>
      </c>
      <c r="I89" s="10">
        <v>5.4075000000000095E-2</v>
      </c>
      <c r="J89" s="10">
        <v>1.08</v>
      </c>
    </row>
    <row r="90" spans="2:10" ht="21" x14ac:dyDescent="0.25">
      <c r="B90" s="6">
        <v>86</v>
      </c>
      <c r="C90" s="58" t="s">
        <v>41</v>
      </c>
      <c r="D90" s="58" t="s">
        <v>41</v>
      </c>
      <c r="E90" s="58" t="s">
        <v>41</v>
      </c>
      <c r="F90" s="9" t="s">
        <v>10</v>
      </c>
      <c r="G90" s="10">
        <v>7302.9757500000005</v>
      </c>
      <c r="H90" s="10">
        <v>693.78269624999984</v>
      </c>
      <c r="I90" s="10">
        <v>1537.6836642667463</v>
      </c>
      <c r="J90" s="10">
        <v>9534.4499999999989</v>
      </c>
    </row>
    <row r="91" spans="2:10" x14ac:dyDescent="0.25">
      <c r="B91" s="6">
        <v>87</v>
      </c>
      <c r="C91" s="58" t="s">
        <v>41</v>
      </c>
      <c r="D91" s="58" t="s">
        <v>41</v>
      </c>
      <c r="E91" s="58" t="s">
        <v>41</v>
      </c>
      <c r="F91" s="9" t="s">
        <v>14</v>
      </c>
      <c r="G91" s="10">
        <v>6049.0430000000006</v>
      </c>
      <c r="H91" s="10">
        <v>571.73707499999978</v>
      </c>
      <c r="I91" s="10">
        <v>1546.0336061880519</v>
      </c>
      <c r="J91" s="10">
        <v>8166.83</v>
      </c>
    </row>
    <row r="92" spans="2:10" ht="21" x14ac:dyDescent="0.25">
      <c r="B92" s="6">
        <v>88</v>
      </c>
      <c r="C92" s="58" t="s">
        <v>41</v>
      </c>
      <c r="D92" s="58" t="s">
        <v>41</v>
      </c>
      <c r="E92" s="58" t="s">
        <v>41</v>
      </c>
      <c r="F92" s="9" t="s">
        <v>15</v>
      </c>
      <c r="G92" s="10">
        <v>3136.2817499999996</v>
      </c>
      <c r="H92" s="10">
        <v>297.94676624999988</v>
      </c>
      <c r="I92" s="10">
        <v>725.16632672565015</v>
      </c>
      <c r="J92" s="10">
        <v>0</v>
      </c>
    </row>
    <row r="93" spans="2:10" ht="21" x14ac:dyDescent="0.25">
      <c r="B93" s="6">
        <v>89</v>
      </c>
      <c r="C93" s="58" t="s">
        <v>41</v>
      </c>
      <c r="D93" s="58" t="s">
        <v>41</v>
      </c>
      <c r="E93" s="58" t="s">
        <v>41</v>
      </c>
      <c r="F93" s="9" t="s">
        <v>10</v>
      </c>
      <c r="G93" s="10">
        <v>4043.4835000000003</v>
      </c>
      <c r="H93" s="10">
        <v>384.13093249999974</v>
      </c>
      <c r="I93" s="10">
        <v>985.64633554409556</v>
      </c>
      <c r="J93" s="10">
        <v>5413.2599999999993</v>
      </c>
    </row>
    <row r="94" spans="2:10" ht="21" x14ac:dyDescent="0.25">
      <c r="B94" s="6">
        <v>90</v>
      </c>
      <c r="C94" s="58" t="s">
        <v>41</v>
      </c>
      <c r="D94" s="58" t="s">
        <v>41</v>
      </c>
      <c r="E94" s="58" t="s">
        <v>41</v>
      </c>
      <c r="F94" s="9" t="s">
        <v>15</v>
      </c>
      <c r="G94" s="10">
        <v>2347.7597499999993</v>
      </c>
      <c r="H94" s="10">
        <v>223.0371762499999</v>
      </c>
      <c r="I94" s="10">
        <v>751.25228229156437</v>
      </c>
      <c r="J94" s="10">
        <v>3322.05</v>
      </c>
    </row>
    <row r="95" spans="2:10" ht="21" x14ac:dyDescent="0.25">
      <c r="B95" s="6">
        <v>91</v>
      </c>
      <c r="C95" s="58" t="s">
        <v>41</v>
      </c>
      <c r="D95" s="58" t="s">
        <v>41</v>
      </c>
      <c r="E95" s="58" t="s">
        <v>41</v>
      </c>
      <c r="F95" s="9" t="s">
        <v>10</v>
      </c>
      <c r="G95" s="10">
        <v>570.94174999999962</v>
      </c>
      <c r="H95" s="10">
        <v>54.239466250000049</v>
      </c>
      <c r="I95" s="10">
        <v>11.99807747515386</v>
      </c>
      <c r="J95" s="10">
        <v>637.16999999999996</v>
      </c>
    </row>
    <row r="96" spans="2:10" ht="21" x14ac:dyDescent="0.25">
      <c r="B96" s="6">
        <v>92</v>
      </c>
      <c r="C96" s="58" t="s">
        <v>41</v>
      </c>
      <c r="D96" s="58" t="s">
        <v>41</v>
      </c>
      <c r="E96" s="58" t="s">
        <v>41</v>
      </c>
      <c r="F96" s="9" t="s">
        <v>10</v>
      </c>
      <c r="G96" s="10">
        <v>24.95</v>
      </c>
      <c r="H96" s="10">
        <v>2.3702499999999986</v>
      </c>
      <c r="I96" s="10">
        <v>4.6842976222031218</v>
      </c>
      <c r="J96" s="10">
        <v>0</v>
      </c>
    </row>
    <row r="97" spans="2:10" ht="21" x14ac:dyDescent="0.25">
      <c r="B97" s="6">
        <v>93</v>
      </c>
      <c r="C97" s="58" t="s">
        <v>41</v>
      </c>
      <c r="D97" s="58" t="s">
        <v>41</v>
      </c>
      <c r="E97" s="58" t="s">
        <v>41</v>
      </c>
      <c r="F97" s="9" t="s">
        <v>13</v>
      </c>
      <c r="G97" s="10">
        <v>3039.5925000000002</v>
      </c>
      <c r="H97" s="10">
        <v>288.76128749999987</v>
      </c>
      <c r="I97" s="10">
        <v>608.13613092790376</v>
      </c>
      <c r="J97" s="10">
        <v>3936.4999999999995</v>
      </c>
    </row>
    <row r="98" spans="2:10" ht="21" x14ac:dyDescent="0.25">
      <c r="B98" s="6">
        <v>94</v>
      </c>
      <c r="C98" s="58" t="s">
        <v>41</v>
      </c>
      <c r="D98" s="58" t="s">
        <v>41</v>
      </c>
      <c r="E98" s="58" t="s">
        <v>41</v>
      </c>
      <c r="F98" s="9" t="s">
        <v>15</v>
      </c>
      <c r="G98" s="10">
        <v>385.80324999999999</v>
      </c>
      <c r="H98" s="10">
        <v>36.651308749999998</v>
      </c>
      <c r="I98" s="10">
        <v>132.29027457584692</v>
      </c>
      <c r="J98" s="10">
        <v>554.74</v>
      </c>
    </row>
    <row r="99" spans="2:10" ht="21" x14ac:dyDescent="0.25">
      <c r="B99" s="6">
        <v>95</v>
      </c>
      <c r="C99" s="58" t="s">
        <v>41</v>
      </c>
      <c r="D99" s="58" t="s">
        <v>41</v>
      </c>
      <c r="E99" s="58" t="s">
        <v>41</v>
      </c>
      <c r="F99" s="9" t="s">
        <v>10</v>
      </c>
      <c r="G99" s="10">
        <v>2039.7772500000001</v>
      </c>
      <c r="H99" s="10">
        <v>193.77883874999998</v>
      </c>
      <c r="I99" s="10">
        <v>751.11616766366865</v>
      </c>
      <c r="J99" s="10">
        <v>0</v>
      </c>
    </row>
    <row r="100" spans="2:10" ht="21" x14ac:dyDescent="0.25">
      <c r="B100" s="6">
        <v>96</v>
      </c>
      <c r="C100" s="58" t="s">
        <v>41</v>
      </c>
      <c r="D100" s="58" t="s">
        <v>41</v>
      </c>
      <c r="E100" s="58" t="s">
        <v>41</v>
      </c>
      <c r="F100" s="9" t="s">
        <v>10</v>
      </c>
      <c r="G100" s="10">
        <v>661.00999999999988</v>
      </c>
      <c r="H100" s="10">
        <v>62.795949999999948</v>
      </c>
      <c r="I100" s="10">
        <v>288.43760840627249</v>
      </c>
      <c r="J100" s="10">
        <v>1012.25</v>
      </c>
    </row>
    <row r="101" spans="2:10" ht="21" x14ac:dyDescent="0.25">
      <c r="B101" s="6">
        <v>97</v>
      </c>
      <c r="C101" s="58" t="s">
        <v>41</v>
      </c>
      <c r="D101" s="58" t="s">
        <v>41</v>
      </c>
      <c r="E101" s="58" t="s">
        <v>41</v>
      </c>
      <c r="F101" s="9" t="s">
        <v>10</v>
      </c>
      <c r="G101" s="10">
        <v>22.821250000000006</v>
      </c>
      <c r="H101" s="10">
        <v>2.1680187500000017</v>
      </c>
      <c r="I101" s="10">
        <v>9.9582559580666725</v>
      </c>
      <c r="J101" s="10">
        <v>0</v>
      </c>
    </row>
    <row r="102" spans="2:10" ht="21" x14ac:dyDescent="0.25">
      <c r="B102" s="6">
        <v>98</v>
      </c>
      <c r="C102" s="58" t="s">
        <v>41</v>
      </c>
      <c r="D102" s="58" t="s">
        <v>41</v>
      </c>
      <c r="E102" s="58" t="s">
        <v>41</v>
      </c>
      <c r="F102" s="9" t="s">
        <v>11</v>
      </c>
      <c r="G102" s="10">
        <v>27.62</v>
      </c>
      <c r="H102" s="10">
        <v>2.623899999999999</v>
      </c>
      <c r="I102" s="10">
        <v>0.49437144230769192</v>
      </c>
      <c r="J102" s="10">
        <v>30.73</v>
      </c>
    </row>
    <row r="103" spans="2:10" ht="21" x14ac:dyDescent="0.25">
      <c r="B103" s="6">
        <v>99</v>
      </c>
      <c r="C103" s="58" t="s">
        <v>41</v>
      </c>
      <c r="D103" s="58" t="s">
        <v>41</v>
      </c>
      <c r="E103" s="58" t="s">
        <v>41</v>
      </c>
      <c r="F103" s="9" t="s">
        <v>11</v>
      </c>
      <c r="G103" s="10">
        <v>0</v>
      </c>
      <c r="H103" s="10">
        <v>0</v>
      </c>
      <c r="I103" s="10">
        <v>0</v>
      </c>
      <c r="J103" s="10">
        <v>0</v>
      </c>
    </row>
    <row r="104" spans="2:10" ht="21" x14ac:dyDescent="0.25">
      <c r="B104" s="6">
        <v>99</v>
      </c>
      <c r="C104" s="58" t="s">
        <v>41</v>
      </c>
      <c r="D104" s="58" t="s">
        <v>41</v>
      </c>
      <c r="E104" s="58" t="s">
        <v>41</v>
      </c>
      <c r="F104" s="9" t="s">
        <v>13</v>
      </c>
      <c r="G104" s="10">
        <v>558.33704166640098</v>
      </c>
      <c r="H104" s="10">
        <v>50.559668958308052</v>
      </c>
      <c r="I104" s="10">
        <v>213.27536315266968</v>
      </c>
      <c r="J104" s="10">
        <v>0</v>
      </c>
    </row>
    <row r="105" spans="2:10" x14ac:dyDescent="0.25">
      <c r="B105" s="6">
        <v>100</v>
      </c>
      <c r="C105" s="58" t="s">
        <v>41</v>
      </c>
      <c r="D105" s="58" t="s">
        <v>41</v>
      </c>
      <c r="E105" s="58" t="s">
        <v>41</v>
      </c>
      <c r="F105" s="9" t="s">
        <v>14</v>
      </c>
      <c r="G105" s="10">
        <v>4351.05</v>
      </c>
      <c r="H105" s="10">
        <v>399.89774999999992</v>
      </c>
      <c r="I105" s="10">
        <v>973.99635342764623</v>
      </c>
      <c r="J105" s="10">
        <v>5724.9399999999987</v>
      </c>
    </row>
    <row r="106" spans="2:10" ht="21" x14ac:dyDescent="0.25">
      <c r="B106" s="6">
        <v>101</v>
      </c>
      <c r="C106" s="58" t="s">
        <v>41</v>
      </c>
      <c r="D106" s="58" t="s">
        <v>41</v>
      </c>
      <c r="E106" s="58" t="s">
        <v>41</v>
      </c>
      <c r="F106" s="9" t="s">
        <v>10</v>
      </c>
      <c r="G106" s="10">
        <v>18.100000000000001</v>
      </c>
      <c r="H106" s="10">
        <v>1.7195</v>
      </c>
      <c r="I106" s="10">
        <v>6.2064121280026256</v>
      </c>
      <c r="J106" s="10">
        <v>0</v>
      </c>
    </row>
    <row r="107" spans="2:10" x14ac:dyDescent="0.25">
      <c r="B107" s="6">
        <v>102</v>
      </c>
      <c r="C107" s="58" t="s">
        <v>41</v>
      </c>
      <c r="D107" s="58" t="s">
        <v>41</v>
      </c>
      <c r="E107" s="58" t="s">
        <v>41</v>
      </c>
      <c r="F107" s="9" t="s">
        <v>17</v>
      </c>
      <c r="G107" s="10">
        <v>7562.6897499999986</v>
      </c>
      <c r="H107" s="10">
        <v>718.45552624999982</v>
      </c>
      <c r="I107" s="10">
        <v>1420.0500699856998</v>
      </c>
      <c r="J107" s="10">
        <v>9701.2000000000007</v>
      </c>
    </row>
    <row r="108" spans="2:10" ht="21" x14ac:dyDescent="0.25">
      <c r="B108" s="6">
        <v>103</v>
      </c>
      <c r="C108" s="58" t="s">
        <v>41</v>
      </c>
      <c r="D108" s="58" t="s">
        <v>41</v>
      </c>
      <c r="E108" s="58" t="s">
        <v>41</v>
      </c>
      <c r="F108" s="9" t="s">
        <v>11</v>
      </c>
      <c r="G108" s="10">
        <v>788.76375000013536</v>
      </c>
      <c r="H108" s="10">
        <v>74.93255625001278</v>
      </c>
      <c r="I108" s="10">
        <v>304.91419054726987</v>
      </c>
      <c r="J108" s="10">
        <v>0</v>
      </c>
    </row>
    <row r="109" spans="2:10" x14ac:dyDescent="0.25">
      <c r="B109" s="6">
        <v>104</v>
      </c>
      <c r="C109" s="58" t="s">
        <v>41</v>
      </c>
      <c r="D109" s="58" t="s">
        <v>41</v>
      </c>
      <c r="E109" s="58" t="s">
        <v>41</v>
      </c>
      <c r="F109" s="9" t="s">
        <v>14</v>
      </c>
      <c r="G109" s="10">
        <v>2084.3602499999997</v>
      </c>
      <c r="H109" s="10">
        <v>198.01422374999981</v>
      </c>
      <c r="I109" s="10">
        <v>800.38876966313262</v>
      </c>
      <c r="J109" s="10">
        <v>3082.7599999999998</v>
      </c>
    </row>
    <row r="110" spans="2:10" ht="21" x14ac:dyDescent="0.25">
      <c r="B110" s="6">
        <v>105</v>
      </c>
      <c r="C110" s="58" t="s">
        <v>41</v>
      </c>
      <c r="D110" s="58" t="s">
        <v>41</v>
      </c>
      <c r="E110" s="58" t="s">
        <v>41</v>
      </c>
      <c r="F110" s="9" t="s">
        <v>11</v>
      </c>
      <c r="G110" s="10">
        <v>0</v>
      </c>
      <c r="H110" s="10">
        <v>0</v>
      </c>
      <c r="I110" s="10">
        <v>0</v>
      </c>
      <c r="J110" s="10">
        <v>0</v>
      </c>
    </row>
    <row r="111" spans="2:10" ht="21" x14ac:dyDescent="0.25">
      <c r="B111" s="6">
        <v>105</v>
      </c>
      <c r="C111" s="58" t="s">
        <v>41</v>
      </c>
      <c r="D111" s="58" t="s">
        <v>41</v>
      </c>
      <c r="E111" s="58" t="s">
        <v>41</v>
      </c>
      <c r="F111" s="9" t="s">
        <v>13</v>
      </c>
      <c r="G111" s="10">
        <v>150.57642833352199</v>
      </c>
      <c r="H111" s="10">
        <v>13.294910691684606</v>
      </c>
      <c r="I111" s="10">
        <v>52.223096947093403</v>
      </c>
      <c r="J111" s="10">
        <v>0</v>
      </c>
    </row>
    <row r="112" spans="2:10" ht="21" x14ac:dyDescent="0.25">
      <c r="B112" s="6">
        <v>106</v>
      </c>
      <c r="C112" s="58" t="s">
        <v>41</v>
      </c>
      <c r="D112" s="58" t="s">
        <v>41</v>
      </c>
      <c r="E112" s="58" t="s">
        <v>41</v>
      </c>
      <c r="F112" s="9" t="s">
        <v>13</v>
      </c>
      <c r="G112" s="10">
        <v>156.719291666749</v>
      </c>
      <c r="H112" s="10">
        <v>12.760332708341139</v>
      </c>
      <c r="I112" s="10">
        <v>54.98393623599285</v>
      </c>
      <c r="J112" s="10">
        <v>0</v>
      </c>
    </row>
    <row r="113" spans="2:10" ht="21" x14ac:dyDescent="0.25">
      <c r="B113" s="6">
        <v>106</v>
      </c>
      <c r="C113" s="58" t="s">
        <v>41</v>
      </c>
      <c r="D113" s="58" t="s">
        <v>41</v>
      </c>
      <c r="E113" s="58" t="s">
        <v>41</v>
      </c>
      <c r="F113" s="9" t="s">
        <v>11</v>
      </c>
      <c r="G113" s="10">
        <v>0</v>
      </c>
      <c r="H113" s="10">
        <v>0</v>
      </c>
      <c r="I113" s="10">
        <v>0</v>
      </c>
      <c r="J113" s="10">
        <v>224.45999999999998</v>
      </c>
    </row>
    <row r="114" spans="2:10" x14ac:dyDescent="0.25">
      <c r="B114" s="6">
        <v>107</v>
      </c>
      <c r="C114" s="58" t="s">
        <v>41</v>
      </c>
      <c r="D114" s="58" t="s">
        <v>41</v>
      </c>
      <c r="E114" s="58" t="s">
        <v>41</v>
      </c>
      <c r="F114" s="9" t="s">
        <v>16</v>
      </c>
      <c r="G114" s="10">
        <v>4575.8009999999995</v>
      </c>
      <c r="H114" s="10">
        <v>354.29613499999977</v>
      </c>
      <c r="I114" s="10">
        <v>916.94007000015449</v>
      </c>
      <c r="J114" s="10">
        <v>5847.0400000000009</v>
      </c>
    </row>
    <row r="115" spans="2:10" ht="21" x14ac:dyDescent="0.25">
      <c r="B115" s="6">
        <v>108</v>
      </c>
      <c r="C115" s="58" t="s">
        <v>41</v>
      </c>
      <c r="D115" s="58" t="s">
        <v>41</v>
      </c>
      <c r="E115" s="58" t="s">
        <v>41</v>
      </c>
      <c r="F115" s="9" t="s">
        <v>11</v>
      </c>
      <c r="G115" s="10">
        <v>529.21704166654092</v>
      </c>
      <c r="H115" s="10">
        <v>50.275618958321388</v>
      </c>
      <c r="I115" s="10">
        <v>207.78004534398104</v>
      </c>
      <c r="J115" s="10">
        <v>787.28</v>
      </c>
    </row>
    <row r="116" spans="2:10" x14ac:dyDescent="0.25">
      <c r="B116" s="6">
        <v>109</v>
      </c>
      <c r="C116" s="58" t="s">
        <v>41</v>
      </c>
      <c r="D116" s="58" t="s">
        <v>41</v>
      </c>
      <c r="E116" s="58" t="s">
        <v>41</v>
      </c>
      <c r="F116" s="9" t="s">
        <v>14</v>
      </c>
      <c r="G116" s="10">
        <v>2602.1712499999999</v>
      </c>
      <c r="H116" s="10">
        <v>247.20626875000005</v>
      </c>
      <c r="I116" s="10">
        <v>662.06900436657429</v>
      </c>
      <c r="J116" s="10">
        <v>3511.4500000000003</v>
      </c>
    </row>
    <row r="117" spans="2:10" x14ac:dyDescent="0.25">
      <c r="B117" s="6">
        <v>110</v>
      </c>
      <c r="C117" s="58" t="s">
        <v>41</v>
      </c>
      <c r="D117" s="58" t="s">
        <v>41</v>
      </c>
      <c r="E117" s="58" t="s">
        <v>41</v>
      </c>
      <c r="F117" s="9" t="s">
        <v>16</v>
      </c>
      <c r="G117" s="10">
        <v>16316.297499999999</v>
      </c>
      <c r="H117" s="10">
        <v>1470.9702624999995</v>
      </c>
      <c r="I117" s="10">
        <v>2661.2626936845986</v>
      </c>
      <c r="J117" s="10">
        <v>20448.53</v>
      </c>
    </row>
    <row r="118" spans="2:10" ht="21" x14ac:dyDescent="0.25">
      <c r="B118" s="6">
        <v>111</v>
      </c>
      <c r="C118" s="58" t="s">
        <v>41</v>
      </c>
      <c r="D118" s="58" t="s">
        <v>41</v>
      </c>
      <c r="E118" s="58" t="s">
        <v>41</v>
      </c>
      <c r="F118" s="9" t="s">
        <v>15</v>
      </c>
      <c r="G118" s="10">
        <v>113.59075000000001</v>
      </c>
      <c r="H118" s="10">
        <v>10.791121250000003</v>
      </c>
      <c r="I118" s="10">
        <v>49.566336768089457</v>
      </c>
      <c r="J118" s="10">
        <v>0</v>
      </c>
    </row>
    <row r="119" spans="2:10" ht="21" x14ac:dyDescent="0.25">
      <c r="B119" s="6">
        <v>112</v>
      </c>
      <c r="C119" s="58" t="s">
        <v>41</v>
      </c>
      <c r="D119" s="58" t="s">
        <v>41</v>
      </c>
      <c r="E119" s="58" t="s">
        <v>41</v>
      </c>
      <c r="F119" s="9" t="s">
        <v>15</v>
      </c>
      <c r="G119" s="10">
        <v>1566.9114999999999</v>
      </c>
      <c r="H119" s="10">
        <v>148.85659250000003</v>
      </c>
      <c r="I119" s="10">
        <v>558.59908210290223</v>
      </c>
      <c r="J119" s="10">
        <v>2274.37</v>
      </c>
    </row>
    <row r="120" spans="2:10" x14ac:dyDescent="0.25">
      <c r="B120" s="6">
        <v>113</v>
      </c>
      <c r="C120" s="58" t="s">
        <v>41</v>
      </c>
      <c r="D120" s="58" t="s">
        <v>41</v>
      </c>
      <c r="E120" s="58" t="s">
        <v>41</v>
      </c>
      <c r="F120" s="9" t="s">
        <v>17</v>
      </c>
      <c r="G120" s="10">
        <v>5049.4569999999994</v>
      </c>
      <c r="H120" s="10">
        <v>452.55710499999981</v>
      </c>
      <c r="I120" s="10">
        <v>993.78622269214998</v>
      </c>
      <c r="J120" s="10">
        <v>6495.8099999999995</v>
      </c>
    </row>
    <row r="121" spans="2:10" x14ac:dyDescent="0.25">
      <c r="B121" s="6">
        <v>114</v>
      </c>
      <c r="C121" s="58" t="s">
        <v>41</v>
      </c>
      <c r="D121" s="58" t="s">
        <v>41</v>
      </c>
      <c r="E121" s="58" t="s">
        <v>41</v>
      </c>
      <c r="F121" s="9" t="s">
        <v>17</v>
      </c>
      <c r="G121" s="10">
        <v>9936.0460000000021</v>
      </c>
      <c r="H121" s="10">
        <v>154.86387000000013</v>
      </c>
      <c r="I121" s="10">
        <v>3125.3443099033061</v>
      </c>
      <c r="J121" s="10">
        <v>13216.25</v>
      </c>
    </row>
    <row r="122" spans="2:10" ht="21" x14ac:dyDescent="0.25">
      <c r="B122" s="6">
        <v>115</v>
      </c>
      <c r="C122" s="58" t="s">
        <v>41</v>
      </c>
      <c r="D122" s="58" t="s">
        <v>41</v>
      </c>
      <c r="E122" s="58" t="s">
        <v>41</v>
      </c>
      <c r="F122" s="9" t="s">
        <v>10</v>
      </c>
      <c r="G122" s="10">
        <v>129.0565</v>
      </c>
      <c r="H122" s="10">
        <v>12.260367500000001</v>
      </c>
      <c r="I122" s="10">
        <v>44.252918607600577</v>
      </c>
      <c r="J122" s="10">
        <v>0</v>
      </c>
    </row>
    <row r="123" spans="2:10" x14ac:dyDescent="0.25">
      <c r="B123" s="6">
        <v>116</v>
      </c>
      <c r="C123" s="58" t="s">
        <v>41</v>
      </c>
      <c r="D123" s="58" t="s">
        <v>41</v>
      </c>
      <c r="E123" s="58" t="s">
        <v>41</v>
      </c>
      <c r="F123" s="9" t="s">
        <v>14</v>
      </c>
      <c r="G123" s="10">
        <v>174.53799999999998</v>
      </c>
      <c r="H123" s="10">
        <v>16.581109999999995</v>
      </c>
      <c r="I123" s="10">
        <v>76.161212834925323</v>
      </c>
      <c r="J123" s="10">
        <v>0</v>
      </c>
    </row>
    <row r="124" spans="2:10" ht="21" x14ac:dyDescent="0.25">
      <c r="B124" s="6">
        <v>117</v>
      </c>
      <c r="C124" s="58" t="s">
        <v>41</v>
      </c>
      <c r="D124" s="58" t="s">
        <v>41</v>
      </c>
      <c r="E124" s="58" t="s">
        <v>41</v>
      </c>
      <c r="F124" s="9" t="s">
        <v>11</v>
      </c>
      <c r="G124" s="10">
        <v>1196.8430000001281</v>
      </c>
      <c r="H124" s="10">
        <v>113.70008500001214</v>
      </c>
      <c r="I124" s="10">
        <v>294.56914859224196</v>
      </c>
      <c r="J124" s="10">
        <v>1605.11</v>
      </c>
    </row>
    <row r="125" spans="2:10" ht="21" x14ac:dyDescent="0.25">
      <c r="B125" s="6">
        <v>118</v>
      </c>
      <c r="C125" s="58" t="s">
        <v>41</v>
      </c>
      <c r="D125" s="58" t="s">
        <v>41</v>
      </c>
      <c r="E125" s="58" t="s">
        <v>41</v>
      </c>
      <c r="F125" s="9" t="s">
        <v>11</v>
      </c>
      <c r="G125" s="10">
        <v>120.5420000000091</v>
      </c>
      <c r="H125" s="10">
        <v>11.451490000000863</v>
      </c>
      <c r="I125" s="10">
        <v>50.6749820636105</v>
      </c>
      <c r="J125" s="10">
        <v>0</v>
      </c>
    </row>
    <row r="126" spans="2:10" x14ac:dyDescent="0.25">
      <c r="B126" s="6">
        <v>119</v>
      </c>
      <c r="C126" s="58" t="s">
        <v>41</v>
      </c>
      <c r="D126" s="58" t="s">
        <v>41</v>
      </c>
      <c r="E126" s="58" t="s">
        <v>41</v>
      </c>
      <c r="F126" s="9" t="s">
        <v>14</v>
      </c>
      <c r="G126" s="10">
        <v>1244.8294999999998</v>
      </c>
      <c r="H126" s="10">
        <v>117.94340249999993</v>
      </c>
      <c r="I126" s="10">
        <v>473.32147727695383</v>
      </c>
      <c r="J126" s="10">
        <v>1836.09</v>
      </c>
    </row>
    <row r="127" spans="2:10" ht="21" x14ac:dyDescent="0.25">
      <c r="B127" s="6">
        <v>120</v>
      </c>
      <c r="C127" s="58" t="s">
        <v>41</v>
      </c>
      <c r="D127" s="58" t="s">
        <v>41</v>
      </c>
      <c r="E127" s="58" t="s">
        <v>41</v>
      </c>
      <c r="F127" s="9" t="s">
        <v>15</v>
      </c>
      <c r="G127" s="10">
        <v>766.64</v>
      </c>
      <c r="H127" s="10">
        <v>72.830800000000011</v>
      </c>
      <c r="I127" s="10">
        <v>288.35556143893899</v>
      </c>
      <c r="J127" s="10">
        <v>1127.83</v>
      </c>
    </row>
    <row r="128" spans="2:10" ht="21" x14ac:dyDescent="0.25">
      <c r="B128" s="6">
        <v>121</v>
      </c>
      <c r="C128" s="58" t="s">
        <v>41</v>
      </c>
      <c r="D128" s="58" t="s">
        <v>41</v>
      </c>
      <c r="E128" s="58" t="s">
        <v>41</v>
      </c>
      <c r="F128" s="9" t="s">
        <v>15</v>
      </c>
      <c r="G128" s="10">
        <v>4128.7662499999997</v>
      </c>
      <c r="H128" s="10">
        <v>392.23279374999987</v>
      </c>
      <c r="I128" s="10">
        <v>777.46331067904521</v>
      </c>
      <c r="J128" s="10">
        <v>5298.46</v>
      </c>
    </row>
    <row r="129" spans="2:10" ht="21" x14ac:dyDescent="0.25">
      <c r="B129" s="6">
        <v>122</v>
      </c>
      <c r="C129" s="58" t="s">
        <v>41</v>
      </c>
      <c r="D129" s="58" t="s">
        <v>41</v>
      </c>
      <c r="E129" s="58" t="s">
        <v>41</v>
      </c>
      <c r="F129" s="9" t="s">
        <v>10</v>
      </c>
      <c r="G129" s="10">
        <v>1112.0777499999999</v>
      </c>
      <c r="H129" s="10">
        <v>105.64738624999995</v>
      </c>
      <c r="I129" s="10">
        <v>381.32667596032456</v>
      </c>
      <c r="J129" s="10">
        <v>0</v>
      </c>
    </row>
    <row r="130" spans="2:10" ht="21" x14ac:dyDescent="0.25">
      <c r="B130" s="6">
        <v>123</v>
      </c>
      <c r="C130" s="58" t="s">
        <v>41</v>
      </c>
      <c r="D130" s="58" t="s">
        <v>41</v>
      </c>
      <c r="E130" s="58" t="s">
        <v>41</v>
      </c>
      <c r="F130" s="9" t="s">
        <v>15</v>
      </c>
      <c r="G130" s="10">
        <v>3203.7127500000006</v>
      </c>
      <c r="H130" s="10">
        <v>304.35271125000003</v>
      </c>
      <c r="I130" s="10">
        <v>613.80833525606886</v>
      </c>
      <c r="J130" s="10">
        <v>4121.87</v>
      </c>
    </row>
    <row r="131" spans="2:10" ht="21" x14ac:dyDescent="0.25">
      <c r="B131" s="6">
        <v>124</v>
      </c>
      <c r="C131" s="58" t="s">
        <v>41</v>
      </c>
      <c r="D131" s="58" t="s">
        <v>41</v>
      </c>
      <c r="E131" s="58" t="s">
        <v>41</v>
      </c>
      <c r="F131" s="9" t="s">
        <v>11</v>
      </c>
      <c r="G131" s="10">
        <v>95.712499999999096</v>
      </c>
      <c r="H131" s="10">
        <v>9.092687499999915</v>
      </c>
      <c r="I131" s="10">
        <v>39.053401261458639</v>
      </c>
      <c r="J131" s="10">
        <v>143.85</v>
      </c>
    </row>
    <row r="132" spans="2:10" ht="21" x14ac:dyDescent="0.25">
      <c r="B132" s="6">
        <v>125</v>
      </c>
      <c r="C132" s="58" t="s">
        <v>41</v>
      </c>
      <c r="D132" s="58" t="s">
        <v>41</v>
      </c>
      <c r="E132" s="58" t="s">
        <v>41</v>
      </c>
      <c r="F132" s="9" t="s">
        <v>15</v>
      </c>
      <c r="G132" s="10">
        <v>1022.2572499999998</v>
      </c>
      <c r="H132" s="10">
        <v>97.114438749999948</v>
      </c>
      <c r="I132" s="10">
        <v>294.96624425807806</v>
      </c>
      <c r="J132" s="10">
        <v>1414.34</v>
      </c>
    </row>
    <row r="133" spans="2:10" ht="21" x14ac:dyDescent="0.25">
      <c r="B133" s="6">
        <v>126</v>
      </c>
      <c r="C133" s="58" t="s">
        <v>41</v>
      </c>
      <c r="D133" s="58" t="s">
        <v>41</v>
      </c>
      <c r="E133" s="58" t="s">
        <v>41</v>
      </c>
      <c r="F133" s="9" t="s">
        <v>10</v>
      </c>
      <c r="G133" s="10">
        <v>91.688999999999993</v>
      </c>
      <c r="H133" s="10">
        <v>8.7104549999999907</v>
      </c>
      <c r="I133" s="10">
        <v>31.440371135486565</v>
      </c>
      <c r="J133" s="10">
        <v>0</v>
      </c>
    </row>
    <row r="134" spans="2:10" ht="21" x14ac:dyDescent="0.25">
      <c r="B134" s="6">
        <v>127</v>
      </c>
      <c r="C134" s="58" t="s">
        <v>41</v>
      </c>
      <c r="D134" s="58" t="s">
        <v>41</v>
      </c>
      <c r="E134" s="58" t="s">
        <v>41</v>
      </c>
      <c r="F134" s="9" t="s">
        <v>10</v>
      </c>
      <c r="G134" s="10">
        <v>515.56699999999989</v>
      </c>
      <c r="H134" s="10">
        <v>48.978864999999985</v>
      </c>
      <c r="I134" s="10">
        <v>122.01502415635217</v>
      </c>
      <c r="J134" s="10">
        <v>686.57</v>
      </c>
    </row>
    <row r="135" spans="2:10" x14ac:dyDescent="0.25">
      <c r="B135" s="6">
        <v>128</v>
      </c>
      <c r="C135" s="58" t="s">
        <v>41</v>
      </c>
      <c r="D135" s="58" t="s">
        <v>41</v>
      </c>
      <c r="E135" s="58" t="s">
        <v>41</v>
      </c>
      <c r="F135" s="9" t="s">
        <v>16</v>
      </c>
      <c r="G135" s="10">
        <v>8060.7647500000003</v>
      </c>
      <c r="H135" s="10">
        <v>462.97345124999947</v>
      </c>
      <c r="I135" s="10">
        <v>1677.0442950912211</v>
      </c>
      <c r="J135" s="10">
        <v>10200.77</v>
      </c>
    </row>
    <row r="136" spans="2:10" x14ac:dyDescent="0.25">
      <c r="B136" s="6">
        <v>129</v>
      </c>
      <c r="C136" s="58" t="s">
        <v>41</v>
      </c>
      <c r="D136" s="58" t="s">
        <v>41</v>
      </c>
      <c r="E136" s="58" t="s">
        <v>41</v>
      </c>
      <c r="F136" s="9" t="s">
        <v>14</v>
      </c>
      <c r="G136" s="10">
        <v>243.06100000000001</v>
      </c>
      <c r="H136" s="10">
        <v>23.090794999999986</v>
      </c>
      <c r="I136" s="10">
        <v>83.344571173726308</v>
      </c>
      <c r="J136" s="10">
        <v>0</v>
      </c>
    </row>
    <row r="137" spans="2:10" ht="21" x14ac:dyDescent="0.25">
      <c r="B137" s="6">
        <v>130</v>
      </c>
      <c r="C137" s="58" t="s">
        <v>41</v>
      </c>
      <c r="D137" s="58" t="s">
        <v>41</v>
      </c>
      <c r="E137" s="58" t="s">
        <v>41</v>
      </c>
      <c r="F137" s="9" t="s">
        <v>11</v>
      </c>
      <c r="G137" s="10">
        <v>99.617550000016678</v>
      </c>
      <c r="H137" s="10">
        <v>9.4636672500015813</v>
      </c>
      <c r="I137" s="10">
        <v>35.364104850902855</v>
      </c>
      <c r="J137" s="10">
        <v>0</v>
      </c>
    </row>
    <row r="138" spans="2:10" x14ac:dyDescent="0.25">
      <c r="B138" s="6">
        <v>131</v>
      </c>
      <c r="C138" s="58" t="s">
        <v>41</v>
      </c>
      <c r="D138" s="58" t="s">
        <v>41</v>
      </c>
      <c r="E138" s="58" t="s">
        <v>41</v>
      </c>
      <c r="F138" s="9" t="s">
        <v>14</v>
      </c>
      <c r="G138" s="10">
        <v>433.50475</v>
      </c>
      <c r="H138" s="10">
        <v>41.182951249999974</v>
      </c>
      <c r="I138" s="10">
        <v>148.64691369871531</v>
      </c>
      <c r="J138" s="10">
        <v>623.33000000000004</v>
      </c>
    </row>
    <row r="139" spans="2:10" ht="21" x14ac:dyDescent="0.25">
      <c r="B139" s="6">
        <v>132</v>
      </c>
      <c r="C139" s="58" t="s">
        <v>41</v>
      </c>
      <c r="D139" s="58" t="s">
        <v>41</v>
      </c>
      <c r="E139" s="58" t="s">
        <v>41</v>
      </c>
      <c r="F139" s="9" t="s">
        <v>15</v>
      </c>
      <c r="G139" s="10">
        <v>662.59725000000003</v>
      </c>
      <c r="H139" s="10">
        <v>62.946738750000009</v>
      </c>
      <c r="I139" s="10">
        <v>203.27897369011663</v>
      </c>
      <c r="J139" s="10">
        <v>928.83</v>
      </c>
    </row>
    <row r="140" spans="2:10" ht="21" x14ac:dyDescent="0.25">
      <c r="B140" s="6">
        <v>133</v>
      </c>
      <c r="C140" s="58" t="s">
        <v>41</v>
      </c>
      <c r="D140" s="58" t="s">
        <v>41</v>
      </c>
      <c r="E140" s="58" t="s">
        <v>41</v>
      </c>
      <c r="F140" s="9" t="s">
        <v>13</v>
      </c>
      <c r="G140" s="10">
        <v>81.52</v>
      </c>
      <c r="H140" s="10">
        <v>0</v>
      </c>
      <c r="I140" s="10">
        <v>25.527723538675247</v>
      </c>
      <c r="J140" s="10">
        <v>107.05</v>
      </c>
    </row>
    <row r="141" spans="2:10" ht="21" x14ac:dyDescent="0.25">
      <c r="B141" s="6">
        <v>134</v>
      </c>
      <c r="C141" s="58" t="s">
        <v>41</v>
      </c>
      <c r="D141" s="58" t="s">
        <v>41</v>
      </c>
      <c r="E141" s="58" t="s">
        <v>41</v>
      </c>
      <c r="F141" s="9" t="s">
        <v>15</v>
      </c>
      <c r="G141" s="10">
        <v>1305.3792499999997</v>
      </c>
      <c r="H141" s="10">
        <v>124.01102875000004</v>
      </c>
      <c r="I141" s="10">
        <v>392.32723798096606</v>
      </c>
      <c r="J141" s="10">
        <v>1821.72</v>
      </c>
    </row>
    <row r="142" spans="2:10" ht="21" x14ac:dyDescent="0.25">
      <c r="B142" s="6">
        <v>135</v>
      </c>
      <c r="C142" s="58" t="s">
        <v>41</v>
      </c>
      <c r="D142" s="58" t="s">
        <v>41</v>
      </c>
      <c r="E142" s="58" t="s">
        <v>41</v>
      </c>
      <c r="F142" s="9" t="s">
        <v>10</v>
      </c>
      <c r="G142" s="10">
        <v>2053.1612499999997</v>
      </c>
      <c r="H142" s="10">
        <v>195.05031874999986</v>
      </c>
      <c r="I142" s="10">
        <v>535.49948344677273</v>
      </c>
      <c r="J142" s="10">
        <v>2783.71</v>
      </c>
    </row>
    <row r="143" spans="2:10" x14ac:dyDescent="0.25">
      <c r="B143" s="6">
        <v>136</v>
      </c>
      <c r="C143" s="58" t="s">
        <v>41</v>
      </c>
      <c r="D143" s="58" t="s">
        <v>41</v>
      </c>
      <c r="E143" s="58" t="s">
        <v>41</v>
      </c>
      <c r="F143" s="9" t="s">
        <v>16</v>
      </c>
      <c r="G143" s="10">
        <v>15256.057000000001</v>
      </c>
      <c r="H143" s="10">
        <v>961.44151500000089</v>
      </c>
      <c r="I143" s="10">
        <v>2175.9067282844271</v>
      </c>
      <c r="J143" s="10">
        <v>18393.409999999996</v>
      </c>
    </row>
    <row r="144" spans="2:10" x14ac:dyDescent="0.25">
      <c r="B144" s="6">
        <v>137</v>
      </c>
      <c r="C144" s="58" t="s">
        <v>41</v>
      </c>
      <c r="D144" s="58" t="s">
        <v>41</v>
      </c>
      <c r="E144" s="58" t="s">
        <v>41</v>
      </c>
      <c r="F144" s="9" t="s">
        <v>16</v>
      </c>
      <c r="G144" s="10">
        <v>3444.9702499999994</v>
      </c>
      <c r="H144" s="10">
        <v>266.23087374999977</v>
      </c>
      <c r="I144" s="10">
        <v>818.2686916717056</v>
      </c>
      <c r="J144" s="10">
        <v>4529.47</v>
      </c>
    </row>
    <row r="145" spans="2:10" ht="21" x14ac:dyDescent="0.25">
      <c r="B145" s="6">
        <v>138</v>
      </c>
      <c r="C145" s="58" t="s">
        <v>41</v>
      </c>
      <c r="D145" s="58" t="s">
        <v>41</v>
      </c>
      <c r="E145" s="58" t="s">
        <v>41</v>
      </c>
      <c r="F145" s="9" t="s">
        <v>15</v>
      </c>
      <c r="G145" s="10">
        <v>3462.3347499999995</v>
      </c>
      <c r="H145" s="10">
        <v>328.92180124999982</v>
      </c>
      <c r="I145" s="10">
        <v>467.53977027738301</v>
      </c>
      <c r="J145" s="10">
        <v>4258.7999999999993</v>
      </c>
    </row>
    <row r="146" spans="2:10" ht="21" x14ac:dyDescent="0.25">
      <c r="B146" s="6">
        <v>139</v>
      </c>
      <c r="C146" s="58" t="s">
        <v>41</v>
      </c>
      <c r="D146" s="58" t="s">
        <v>41</v>
      </c>
      <c r="E146" s="58" t="s">
        <v>41</v>
      </c>
      <c r="F146" s="9" t="s">
        <v>15</v>
      </c>
      <c r="G146" s="10">
        <v>2381.2250000000004</v>
      </c>
      <c r="H146" s="10">
        <v>226.21637499999986</v>
      </c>
      <c r="I146" s="10">
        <v>529.89376582797365</v>
      </c>
      <c r="J146" s="10">
        <v>3137.35</v>
      </c>
    </row>
    <row r="147" spans="2:10" ht="21" x14ac:dyDescent="0.25">
      <c r="B147" s="6">
        <v>140</v>
      </c>
      <c r="C147" s="58" t="s">
        <v>41</v>
      </c>
      <c r="D147" s="58" t="s">
        <v>41</v>
      </c>
      <c r="E147" s="58" t="s">
        <v>41</v>
      </c>
      <c r="F147" s="9" t="s">
        <v>15</v>
      </c>
      <c r="G147" s="10">
        <v>10.669749999999999</v>
      </c>
      <c r="H147" s="10">
        <v>1.0136262499999997</v>
      </c>
      <c r="I147" s="10">
        <v>3.6586113703180114</v>
      </c>
      <c r="J147" s="10">
        <v>0</v>
      </c>
    </row>
    <row r="148" spans="2:10" x14ac:dyDescent="0.25">
      <c r="B148" s="6">
        <v>141</v>
      </c>
      <c r="C148" s="58" t="s">
        <v>41</v>
      </c>
      <c r="D148" s="58" t="s">
        <v>41</v>
      </c>
      <c r="E148" s="58" t="s">
        <v>41</v>
      </c>
      <c r="F148" s="9" t="s">
        <v>14</v>
      </c>
      <c r="G148" s="10">
        <v>0</v>
      </c>
      <c r="H148" s="10">
        <v>0</v>
      </c>
      <c r="I148" s="10">
        <v>0</v>
      </c>
      <c r="J148" s="10">
        <v>0</v>
      </c>
    </row>
    <row r="149" spans="2:10" ht="21" x14ac:dyDescent="0.25">
      <c r="B149" s="6">
        <v>141</v>
      </c>
      <c r="C149" s="58" t="s">
        <v>41</v>
      </c>
      <c r="D149" s="58" t="s">
        <v>41</v>
      </c>
      <c r="E149" s="58" t="s">
        <v>41</v>
      </c>
      <c r="F149" s="9" t="s">
        <v>15</v>
      </c>
      <c r="G149" s="10">
        <v>1187.2615000000001</v>
      </c>
      <c r="H149" s="10">
        <v>112.78984250000001</v>
      </c>
      <c r="I149" s="10">
        <v>310.47526398183999</v>
      </c>
      <c r="J149" s="10">
        <v>0</v>
      </c>
    </row>
    <row r="150" spans="2:10" x14ac:dyDescent="0.25">
      <c r="B150" s="6">
        <v>142</v>
      </c>
      <c r="C150" s="58" t="s">
        <v>41</v>
      </c>
      <c r="D150" s="58" t="s">
        <v>41</v>
      </c>
      <c r="E150" s="58" t="s">
        <v>41</v>
      </c>
      <c r="F150" s="9" t="s">
        <v>14</v>
      </c>
      <c r="G150" s="10">
        <v>6302.7842499999997</v>
      </c>
      <c r="H150" s="10">
        <v>598.7645037499999</v>
      </c>
      <c r="I150" s="10">
        <v>1077.218594030383</v>
      </c>
      <c r="J150" s="10">
        <v>7978.76</v>
      </c>
    </row>
    <row r="151" spans="2:10" ht="21" x14ac:dyDescent="0.25">
      <c r="B151" s="6">
        <v>143</v>
      </c>
      <c r="C151" s="58" t="s">
        <v>41</v>
      </c>
      <c r="D151" s="58" t="s">
        <v>41</v>
      </c>
      <c r="E151" s="58" t="s">
        <v>41</v>
      </c>
      <c r="F151" s="9" t="s">
        <v>15</v>
      </c>
      <c r="G151" s="10">
        <v>2619.2214999999997</v>
      </c>
      <c r="H151" s="10">
        <v>248.8260425</v>
      </c>
      <c r="I151" s="10">
        <v>466.96298432995371</v>
      </c>
      <c r="J151" s="10">
        <v>3335.0099999999998</v>
      </c>
    </row>
    <row r="152" spans="2:10" ht="21" x14ac:dyDescent="0.25">
      <c r="B152" s="6">
        <v>144</v>
      </c>
      <c r="C152" s="58" t="s">
        <v>41</v>
      </c>
      <c r="D152" s="58" t="s">
        <v>41</v>
      </c>
      <c r="E152" s="58" t="s">
        <v>41</v>
      </c>
      <c r="F152" s="9" t="s">
        <v>11</v>
      </c>
      <c r="G152" s="10">
        <v>26.394500000016976</v>
      </c>
      <c r="H152" s="10">
        <v>2.5074775000016132</v>
      </c>
      <c r="I152" s="10">
        <v>9.0505604924127425</v>
      </c>
      <c r="J152" s="10">
        <v>0</v>
      </c>
    </row>
    <row r="153" spans="2:10" x14ac:dyDescent="0.25">
      <c r="B153" s="6">
        <v>145</v>
      </c>
      <c r="C153" s="58" t="s">
        <v>41</v>
      </c>
      <c r="D153" s="58" t="s">
        <v>41</v>
      </c>
      <c r="E153" s="58" t="s">
        <v>41</v>
      </c>
      <c r="F153" s="9" t="s">
        <v>14</v>
      </c>
      <c r="G153" s="10">
        <v>407.46825000000001</v>
      </c>
      <c r="H153" s="10">
        <v>38.709483750000004</v>
      </c>
      <c r="I153" s="10">
        <v>139.7191098660777</v>
      </c>
      <c r="J153" s="10">
        <v>0</v>
      </c>
    </row>
    <row r="154" spans="2:10" x14ac:dyDescent="0.25">
      <c r="B154" s="6">
        <v>146</v>
      </c>
      <c r="C154" s="58" t="s">
        <v>41</v>
      </c>
      <c r="D154" s="58" t="s">
        <v>41</v>
      </c>
      <c r="E154" s="58" t="s">
        <v>41</v>
      </c>
      <c r="F154" s="9" t="s">
        <v>14</v>
      </c>
      <c r="G154" s="10">
        <v>521.04849999999999</v>
      </c>
      <c r="H154" s="10">
        <v>49.499607499999996</v>
      </c>
      <c r="I154" s="10">
        <v>142.76076206032553</v>
      </c>
      <c r="J154" s="10">
        <v>0</v>
      </c>
    </row>
    <row r="155" spans="2:10" ht="21" x14ac:dyDescent="0.25">
      <c r="B155" s="6">
        <v>147</v>
      </c>
      <c r="C155" s="58" t="s">
        <v>41</v>
      </c>
      <c r="D155" s="58" t="s">
        <v>41</v>
      </c>
      <c r="E155" s="58" t="s">
        <v>41</v>
      </c>
      <c r="F155" s="9" t="s">
        <v>11</v>
      </c>
      <c r="G155" s="10">
        <v>40.09075</v>
      </c>
      <c r="H155" s="10">
        <v>3.8086212500000016</v>
      </c>
      <c r="I155" s="10">
        <v>13.746945691752558</v>
      </c>
      <c r="J155" s="10">
        <v>0</v>
      </c>
    </row>
    <row r="156" spans="2:10" x14ac:dyDescent="0.25">
      <c r="B156" s="6">
        <v>148</v>
      </c>
      <c r="C156" s="58" t="s">
        <v>41</v>
      </c>
      <c r="D156" s="58" t="s">
        <v>41</v>
      </c>
      <c r="E156" s="58" t="s">
        <v>41</v>
      </c>
      <c r="F156" s="9" t="s">
        <v>14</v>
      </c>
      <c r="G156" s="10">
        <v>1937.9167499999999</v>
      </c>
      <c r="H156" s="10">
        <v>184.10209124999986</v>
      </c>
      <c r="I156" s="10">
        <v>291.94293366796666</v>
      </c>
      <c r="J156" s="10">
        <v>2413.96</v>
      </c>
    </row>
    <row r="157" spans="2:10" ht="21" x14ac:dyDescent="0.25">
      <c r="B157" s="6">
        <v>149</v>
      </c>
      <c r="C157" s="58" t="s">
        <v>41</v>
      </c>
      <c r="D157" s="58" t="s">
        <v>41</v>
      </c>
      <c r="E157" s="58" t="s">
        <v>41</v>
      </c>
      <c r="F157" s="9" t="s">
        <v>13</v>
      </c>
      <c r="G157" s="10">
        <v>21.88</v>
      </c>
      <c r="H157" s="10">
        <v>0</v>
      </c>
      <c r="I157" s="10">
        <v>3.7515188174999956</v>
      </c>
      <c r="J157" s="10">
        <v>25.63</v>
      </c>
    </row>
    <row r="158" spans="2:10" ht="21" x14ac:dyDescent="0.25">
      <c r="B158" s="6">
        <v>150</v>
      </c>
      <c r="C158" s="58" t="s">
        <v>41</v>
      </c>
      <c r="D158" s="58" t="s">
        <v>41</v>
      </c>
      <c r="E158" s="58" t="s">
        <v>41</v>
      </c>
      <c r="F158" s="9" t="s">
        <v>11</v>
      </c>
      <c r="G158" s="10">
        <v>770.05595083348408</v>
      </c>
      <c r="H158" s="10">
        <v>73.155315329180951</v>
      </c>
      <c r="I158" s="10">
        <v>148.04156311677315</v>
      </c>
      <c r="J158" s="10">
        <v>991.25999999999988</v>
      </c>
    </row>
    <row r="159" spans="2:10" x14ac:dyDescent="0.25">
      <c r="B159" s="6">
        <v>151</v>
      </c>
      <c r="C159" s="58" t="s">
        <v>41</v>
      </c>
      <c r="D159" s="58" t="s">
        <v>41</v>
      </c>
      <c r="E159" s="58" t="s">
        <v>41</v>
      </c>
      <c r="F159" s="9" t="s">
        <v>9</v>
      </c>
      <c r="G159" s="10">
        <v>1000.018</v>
      </c>
      <c r="H159" s="10">
        <v>70.07370999999992</v>
      </c>
      <c r="I159" s="10">
        <v>267.56379968004785</v>
      </c>
      <c r="J159" s="10">
        <v>1337.6499999999999</v>
      </c>
    </row>
    <row r="160" spans="2:10" ht="21" x14ac:dyDescent="0.25">
      <c r="B160" s="6">
        <v>152</v>
      </c>
      <c r="C160" s="58" t="s">
        <v>41</v>
      </c>
      <c r="D160" s="58" t="s">
        <v>41</v>
      </c>
      <c r="E160" s="58" t="s">
        <v>41</v>
      </c>
      <c r="F160" s="9" t="s">
        <v>10</v>
      </c>
      <c r="G160" s="10">
        <v>40.4</v>
      </c>
      <c r="H160" s="10">
        <v>3.838000000000001</v>
      </c>
      <c r="I160" s="10">
        <v>13.852986186260004</v>
      </c>
      <c r="J160" s="10">
        <v>0</v>
      </c>
    </row>
    <row r="161" spans="2:10" ht="21" x14ac:dyDescent="0.25">
      <c r="B161" s="6">
        <v>153</v>
      </c>
      <c r="C161" s="58" t="s">
        <v>41</v>
      </c>
      <c r="D161" s="58" t="s">
        <v>41</v>
      </c>
      <c r="E161" s="58" t="s">
        <v>41</v>
      </c>
      <c r="F161" s="9" t="s">
        <v>10</v>
      </c>
      <c r="G161" s="10">
        <v>2414.6284999999998</v>
      </c>
      <c r="H161" s="10">
        <v>229.38970749999993</v>
      </c>
      <c r="I161" s="10">
        <v>266.61714815658956</v>
      </c>
      <c r="J161" s="10">
        <v>2910.64</v>
      </c>
    </row>
    <row r="162" spans="2:10" ht="21" x14ac:dyDescent="0.25">
      <c r="B162" s="6">
        <v>154</v>
      </c>
      <c r="C162" s="58" t="s">
        <v>41</v>
      </c>
      <c r="D162" s="58" t="s">
        <v>41</v>
      </c>
      <c r="E162" s="58" t="s">
        <v>41</v>
      </c>
      <c r="F162" s="9" t="s">
        <v>10</v>
      </c>
      <c r="G162" s="10">
        <v>1437.1999999999998</v>
      </c>
      <c r="H162" s="10">
        <v>136.53399999999996</v>
      </c>
      <c r="I162" s="10">
        <v>212.17109250510742</v>
      </c>
      <c r="J162" s="10">
        <v>1785.9</v>
      </c>
    </row>
    <row r="163" spans="2:10" ht="21" x14ac:dyDescent="0.25">
      <c r="B163" s="6">
        <v>155</v>
      </c>
      <c r="C163" s="58" t="s">
        <v>41</v>
      </c>
      <c r="D163" s="58" t="s">
        <v>41</v>
      </c>
      <c r="E163" s="58" t="s">
        <v>41</v>
      </c>
      <c r="F163" s="9" t="s">
        <v>11</v>
      </c>
      <c r="G163" s="10">
        <v>754.15183750019764</v>
      </c>
      <c r="H163" s="10">
        <v>71.644424562518736</v>
      </c>
      <c r="I163" s="10">
        <v>138.15190256643228</v>
      </c>
      <c r="J163" s="10">
        <v>963.94999999999993</v>
      </c>
    </row>
    <row r="164" spans="2:10" ht="21" x14ac:dyDescent="0.25">
      <c r="B164" s="6">
        <v>156</v>
      </c>
      <c r="C164" s="58" t="s">
        <v>41</v>
      </c>
      <c r="D164" s="58" t="s">
        <v>41</v>
      </c>
      <c r="E164" s="58" t="s">
        <v>41</v>
      </c>
      <c r="F164" s="9" t="s">
        <v>10</v>
      </c>
      <c r="G164" s="10">
        <v>887.9400000000004</v>
      </c>
      <c r="H164" s="10">
        <v>84.354299999999995</v>
      </c>
      <c r="I164" s="10">
        <v>152.23337348960774</v>
      </c>
      <c r="J164" s="10">
        <v>1124.52</v>
      </c>
    </row>
    <row r="165" spans="2:10" x14ac:dyDescent="0.25">
      <c r="B165" s="6">
        <v>157</v>
      </c>
      <c r="C165" s="58" t="s">
        <v>41</v>
      </c>
      <c r="D165" s="58" t="s">
        <v>41</v>
      </c>
      <c r="E165" s="58" t="s">
        <v>41</v>
      </c>
      <c r="F165" s="9" t="s">
        <v>16</v>
      </c>
      <c r="G165" s="10">
        <v>5967.2325000000001</v>
      </c>
      <c r="H165" s="10">
        <v>559.84758749999969</v>
      </c>
      <c r="I165" s="10">
        <v>521.56818719141677</v>
      </c>
      <c r="J165" s="10">
        <v>7048.65</v>
      </c>
    </row>
    <row r="166" spans="2:10" ht="21" x14ac:dyDescent="0.25">
      <c r="B166" s="6">
        <v>158</v>
      </c>
      <c r="C166" s="58" t="s">
        <v>41</v>
      </c>
      <c r="D166" s="58" t="s">
        <v>41</v>
      </c>
      <c r="E166" s="58" t="s">
        <v>41</v>
      </c>
      <c r="F166" s="9" t="s">
        <v>10</v>
      </c>
      <c r="G166" s="10">
        <v>266.61</v>
      </c>
      <c r="H166" s="10">
        <v>25.327950000000001</v>
      </c>
      <c r="I166" s="10">
        <v>38.949051910584316</v>
      </c>
      <c r="J166" s="10">
        <v>0</v>
      </c>
    </row>
    <row r="167" spans="2:10" ht="21" x14ac:dyDescent="0.25">
      <c r="B167" s="6">
        <v>159</v>
      </c>
      <c r="C167" s="58" t="s">
        <v>41</v>
      </c>
      <c r="D167" s="58" t="s">
        <v>41</v>
      </c>
      <c r="E167" s="58" t="s">
        <v>41</v>
      </c>
      <c r="F167" s="9" t="s">
        <v>15</v>
      </c>
      <c r="G167" s="10">
        <v>70.955499999999986</v>
      </c>
      <c r="H167" s="10">
        <v>6.7407724999999914</v>
      </c>
      <c r="I167" s="10">
        <v>24.330335676712167</v>
      </c>
      <c r="J167" s="10">
        <v>102.02999999999999</v>
      </c>
    </row>
    <row r="168" spans="2:10" ht="21" x14ac:dyDescent="0.25">
      <c r="B168" s="6">
        <v>160</v>
      </c>
      <c r="C168" s="58" t="s">
        <v>41</v>
      </c>
      <c r="D168" s="58" t="s">
        <v>41</v>
      </c>
      <c r="E168" s="58" t="s">
        <v>41</v>
      </c>
      <c r="F168" s="9" t="s">
        <v>11</v>
      </c>
      <c r="G168" s="10">
        <v>113.4900000000398</v>
      </c>
      <c r="H168" s="10">
        <v>10.781550000003776</v>
      </c>
      <c r="I168" s="10">
        <v>34.708289044614929</v>
      </c>
      <c r="J168" s="10">
        <v>0</v>
      </c>
    </row>
    <row r="169" spans="2:10" ht="21" x14ac:dyDescent="0.25">
      <c r="B169" s="6">
        <v>161</v>
      </c>
      <c r="C169" s="58" t="s">
        <v>41</v>
      </c>
      <c r="D169" s="58" t="s">
        <v>41</v>
      </c>
      <c r="E169" s="58" t="s">
        <v>41</v>
      </c>
      <c r="F169" s="9" t="s">
        <v>10</v>
      </c>
      <c r="G169" s="10">
        <v>39.299999999999997</v>
      </c>
      <c r="H169" s="10">
        <v>3.7334999999999994</v>
      </c>
      <c r="I169" s="10">
        <v>13.475800918812332</v>
      </c>
      <c r="J169" s="10">
        <v>0</v>
      </c>
    </row>
    <row r="170" spans="2:10" ht="21" x14ac:dyDescent="0.25">
      <c r="B170" s="6">
        <v>162</v>
      </c>
      <c r="C170" s="58" t="s">
        <v>41</v>
      </c>
      <c r="D170" s="58" t="s">
        <v>41</v>
      </c>
      <c r="E170" s="58" t="s">
        <v>41</v>
      </c>
      <c r="F170" s="9" t="s">
        <v>10</v>
      </c>
      <c r="G170" s="10">
        <v>2.2999999999999998</v>
      </c>
      <c r="H170" s="10">
        <v>0.21850000000000014</v>
      </c>
      <c r="I170" s="10">
        <v>0.78866010466331726</v>
      </c>
      <c r="J170" s="10">
        <v>0</v>
      </c>
    </row>
    <row r="171" spans="2:10" ht="21" x14ac:dyDescent="0.25">
      <c r="B171" s="6">
        <v>163</v>
      </c>
      <c r="C171" s="58" t="s">
        <v>41</v>
      </c>
      <c r="D171" s="58" t="s">
        <v>41</v>
      </c>
      <c r="E171" s="58" t="s">
        <v>41</v>
      </c>
      <c r="F171" s="9" t="s">
        <v>11</v>
      </c>
      <c r="G171" s="10">
        <v>460.72201500006815</v>
      </c>
      <c r="H171" s="10">
        <v>43.768591425006449</v>
      </c>
      <c r="I171" s="10">
        <v>102.23884875016094</v>
      </c>
      <c r="J171" s="10">
        <v>606.73</v>
      </c>
    </row>
    <row r="172" spans="2:10" ht="21" x14ac:dyDescent="0.25">
      <c r="B172" s="6">
        <v>164</v>
      </c>
      <c r="C172" s="58" t="s">
        <v>41</v>
      </c>
      <c r="D172" s="58" t="s">
        <v>41</v>
      </c>
      <c r="E172" s="58" t="s">
        <v>41</v>
      </c>
      <c r="F172" s="9" t="s">
        <v>15</v>
      </c>
      <c r="G172" s="10">
        <v>206.27599999999998</v>
      </c>
      <c r="H172" s="10">
        <v>19.596219999999988</v>
      </c>
      <c r="I172" s="10">
        <v>53.942282768470193</v>
      </c>
      <c r="J172" s="10">
        <v>279.82</v>
      </c>
    </row>
    <row r="173" spans="2:10" ht="21" x14ac:dyDescent="0.25">
      <c r="B173" s="6">
        <v>165</v>
      </c>
      <c r="C173" s="58" t="s">
        <v>41</v>
      </c>
      <c r="D173" s="58" t="s">
        <v>41</v>
      </c>
      <c r="E173" s="58" t="s">
        <v>41</v>
      </c>
      <c r="F173" s="9" t="s">
        <v>10</v>
      </c>
      <c r="G173" s="10">
        <v>49.25</v>
      </c>
      <c r="H173" s="10">
        <v>4.6787500000000009</v>
      </c>
      <c r="I173" s="10">
        <v>16.887613110725376</v>
      </c>
      <c r="J173" s="10">
        <v>0</v>
      </c>
    </row>
    <row r="174" spans="2:10" ht="21" x14ac:dyDescent="0.25">
      <c r="B174" s="6">
        <v>166</v>
      </c>
      <c r="C174" s="58" t="s">
        <v>41</v>
      </c>
      <c r="D174" s="58" t="s">
        <v>41</v>
      </c>
      <c r="E174" s="58" t="s">
        <v>41</v>
      </c>
      <c r="F174" s="9" t="s">
        <v>13</v>
      </c>
      <c r="G174" s="10">
        <v>3955.6247499999999</v>
      </c>
      <c r="H174" s="10">
        <v>375.77940124999998</v>
      </c>
      <c r="I174" s="10">
        <v>404.942142273375</v>
      </c>
      <c r="J174" s="10">
        <v>4736.1399999999994</v>
      </c>
    </row>
    <row r="175" spans="2:10" ht="21" x14ac:dyDescent="0.25">
      <c r="B175" s="6">
        <v>167</v>
      </c>
      <c r="C175" s="58" t="s">
        <v>41</v>
      </c>
      <c r="D175" s="58" t="s">
        <v>41</v>
      </c>
      <c r="E175" s="58" t="s">
        <v>41</v>
      </c>
      <c r="F175" s="9" t="s">
        <v>10</v>
      </c>
      <c r="G175" s="10">
        <v>48.53</v>
      </c>
      <c r="H175" s="10">
        <v>4.6103499999999968</v>
      </c>
      <c r="I175" s="10">
        <v>16.640728208395998</v>
      </c>
      <c r="J175" s="10">
        <v>0</v>
      </c>
    </row>
    <row r="176" spans="2:10" ht="21" x14ac:dyDescent="0.25">
      <c r="B176" s="6">
        <v>168</v>
      </c>
      <c r="C176" s="58" t="s">
        <v>41</v>
      </c>
      <c r="D176" s="58" t="s">
        <v>41</v>
      </c>
      <c r="E176" s="58" t="s">
        <v>41</v>
      </c>
      <c r="F176" s="9" t="s">
        <v>11</v>
      </c>
      <c r="G176" s="10">
        <v>218.16718333333949</v>
      </c>
      <c r="H176" s="10">
        <v>20.72588241666724</v>
      </c>
      <c r="I176" s="10">
        <v>53.168438233626794</v>
      </c>
      <c r="J176" s="10">
        <v>292.07</v>
      </c>
    </row>
    <row r="177" spans="2:10" ht="21" x14ac:dyDescent="0.25">
      <c r="B177" s="6">
        <v>169</v>
      </c>
      <c r="C177" s="58" t="s">
        <v>41</v>
      </c>
      <c r="D177" s="58" t="s">
        <v>41</v>
      </c>
      <c r="E177" s="58" t="s">
        <v>41</v>
      </c>
      <c r="F177" s="9" t="s">
        <v>10</v>
      </c>
      <c r="G177" s="10">
        <v>39.5</v>
      </c>
      <c r="H177" s="10">
        <v>3.7524999999999977</v>
      </c>
      <c r="I177" s="10">
        <v>11.69346086330129</v>
      </c>
      <c r="J177" s="10">
        <v>54.94</v>
      </c>
    </row>
    <row r="178" spans="2:10" ht="21" x14ac:dyDescent="0.25">
      <c r="B178" s="6">
        <v>170</v>
      </c>
      <c r="C178" s="58" t="s">
        <v>41</v>
      </c>
      <c r="D178" s="58" t="s">
        <v>41</v>
      </c>
      <c r="E178" s="58" t="s">
        <v>41</v>
      </c>
      <c r="F178" s="9" t="s">
        <v>15</v>
      </c>
      <c r="G178" s="10">
        <v>26.059249999999999</v>
      </c>
      <c r="H178" s="10">
        <v>2.4756287499999985</v>
      </c>
      <c r="I178" s="10">
        <v>6.8146339478866054</v>
      </c>
      <c r="J178" s="10">
        <v>0</v>
      </c>
    </row>
    <row r="179" spans="2:10" ht="21" x14ac:dyDescent="0.25">
      <c r="B179" s="6">
        <v>171</v>
      </c>
      <c r="C179" s="58" t="s">
        <v>41</v>
      </c>
      <c r="D179" s="58" t="s">
        <v>41</v>
      </c>
      <c r="E179" s="58" t="s">
        <v>41</v>
      </c>
      <c r="F179" s="9" t="s">
        <v>11</v>
      </c>
      <c r="G179" s="10">
        <v>663.33850000010511</v>
      </c>
      <c r="H179" s="10">
        <v>63.017157500009908</v>
      </c>
      <c r="I179" s="10">
        <v>133.65939239454127</v>
      </c>
      <c r="J179" s="10">
        <v>0</v>
      </c>
    </row>
    <row r="180" spans="2:10" ht="21" x14ac:dyDescent="0.25">
      <c r="B180" s="6">
        <v>172</v>
      </c>
      <c r="C180" s="58" t="s">
        <v>41</v>
      </c>
      <c r="D180" s="58" t="s">
        <v>41</v>
      </c>
      <c r="E180" s="58" t="s">
        <v>41</v>
      </c>
      <c r="F180" s="9" t="s">
        <v>15</v>
      </c>
      <c r="G180" s="10">
        <v>104.062</v>
      </c>
      <c r="H180" s="10">
        <v>9.8858900000000034</v>
      </c>
      <c r="I180" s="10">
        <v>27.212772350891754</v>
      </c>
      <c r="J180" s="10">
        <v>141.16</v>
      </c>
    </row>
    <row r="181" spans="2:10" x14ac:dyDescent="0.25">
      <c r="B181" s="6">
        <v>173</v>
      </c>
      <c r="C181" s="58" t="s">
        <v>41</v>
      </c>
      <c r="D181" s="58" t="s">
        <v>41</v>
      </c>
      <c r="E181" s="58" t="s">
        <v>41</v>
      </c>
      <c r="F181" s="9" t="s">
        <v>14</v>
      </c>
      <c r="G181" s="10">
        <v>160.89675</v>
      </c>
      <c r="H181" s="10">
        <v>15.285191249999997</v>
      </c>
      <c r="I181" s="10">
        <v>42.07536497230825</v>
      </c>
      <c r="J181" s="10">
        <v>0</v>
      </c>
    </row>
    <row r="182" spans="2:10" ht="21" x14ac:dyDescent="0.25">
      <c r="B182" s="6">
        <v>174</v>
      </c>
      <c r="C182" s="58" t="s">
        <v>41</v>
      </c>
      <c r="D182" s="58" t="s">
        <v>41</v>
      </c>
      <c r="E182" s="58" t="s">
        <v>41</v>
      </c>
      <c r="F182" s="9" t="s">
        <v>11</v>
      </c>
      <c r="G182" s="10">
        <v>45.106999999982733</v>
      </c>
      <c r="H182" s="10">
        <v>4.2851649999983579</v>
      </c>
      <c r="I182" s="10">
        <v>12.361996126631954</v>
      </c>
      <c r="J182" s="10">
        <v>0</v>
      </c>
    </row>
    <row r="183" spans="2:10" ht="21" x14ac:dyDescent="0.25">
      <c r="B183" s="6">
        <v>175</v>
      </c>
      <c r="C183" s="58" t="s">
        <v>41</v>
      </c>
      <c r="D183" s="58" t="s">
        <v>41</v>
      </c>
      <c r="E183" s="58" t="s">
        <v>41</v>
      </c>
      <c r="F183" s="9" t="s">
        <v>11</v>
      </c>
      <c r="G183" s="10">
        <v>560.03305000002547</v>
      </c>
      <c r="H183" s="10">
        <v>53.203139750002364</v>
      </c>
      <c r="I183" s="10">
        <v>76.475590228691686</v>
      </c>
      <c r="J183" s="10">
        <v>689.71</v>
      </c>
    </row>
    <row r="184" spans="2:10" ht="21" x14ac:dyDescent="0.25">
      <c r="B184" s="6">
        <v>176</v>
      </c>
      <c r="C184" s="58" t="s">
        <v>41</v>
      </c>
      <c r="D184" s="58" t="s">
        <v>41</v>
      </c>
      <c r="E184" s="58" t="s">
        <v>41</v>
      </c>
      <c r="F184" s="9" t="s">
        <v>15</v>
      </c>
      <c r="G184" s="10">
        <v>3247.7935000000002</v>
      </c>
      <c r="H184" s="10">
        <v>308.54038249999996</v>
      </c>
      <c r="I184" s="10">
        <v>593.35291504641464</v>
      </c>
      <c r="J184" s="10">
        <v>4149.68</v>
      </c>
    </row>
    <row r="185" spans="2:10" ht="21" x14ac:dyDescent="0.25">
      <c r="B185" s="6">
        <v>177</v>
      </c>
      <c r="C185" s="58" t="s">
        <v>41</v>
      </c>
      <c r="D185" s="58" t="s">
        <v>41</v>
      </c>
      <c r="E185" s="58" t="s">
        <v>41</v>
      </c>
      <c r="F185" s="9" t="s">
        <v>10</v>
      </c>
      <c r="G185" s="10">
        <v>2567.3567499999999</v>
      </c>
      <c r="H185" s="10">
        <v>243.89889124999999</v>
      </c>
      <c r="I185" s="10">
        <v>377.67091923259557</v>
      </c>
      <c r="J185" s="10">
        <v>3188.92</v>
      </c>
    </row>
    <row r="186" spans="2:10" x14ac:dyDescent="0.25">
      <c r="B186" s="6">
        <v>178</v>
      </c>
      <c r="C186" s="58" t="s">
        <v>41</v>
      </c>
      <c r="D186" s="58" t="s">
        <v>41</v>
      </c>
      <c r="E186" s="58" t="s">
        <v>41</v>
      </c>
      <c r="F186" s="9" t="s">
        <v>17</v>
      </c>
      <c r="G186" s="10">
        <v>790.13549999999998</v>
      </c>
      <c r="H186" s="10">
        <v>68.359672499999988</v>
      </c>
      <c r="I186" s="10">
        <v>205.02383759437805</v>
      </c>
      <c r="J186" s="10">
        <v>1063.5200000000002</v>
      </c>
    </row>
    <row r="187" spans="2:10" ht="21" x14ac:dyDescent="0.25">
      <c r="B187" s="6">
        <v>179</v>
      </c>
      <c r="C187" s="58" t="s">
        <v>41</v>
      </c>
      <c r="D187" s="58" t="s">
        <v>41</v>
      </c>
      <c r="E187" s="58" t="s">
        <v>41</v>
      </c>
      <c r="F187" s="9" t="s">
        <v>10</v>
      </c>
      <c r="G187" s="10">
        <v>510.88974999999994</v>
      </c>
      <c r="H187" s="10">
        <v>48.534526249999999</v>
      </c>
      <c r="I187" s="10">
        <v>133.60041574401794</v>
      </c>
      <c r="J187" s="10">
        <v>693.02</v>
      </c>
    </row>
    <row r="188" spans="2:10" ht="21" x14ac:dyDescent="0.25">
      <c r="B188" s="6">
        <v>180</v>
      </c>
      <c r="C188" s="58" t="s">
        <v>41</v>
      </c>
      <c r="D188" s="58" t="s">
        <v>41</v>
      </c>
      <c r="E188" s="58" t="s">
        <v>41</v>
      </c>
      <c r="F188" s="9" t="s">
        <v>10</v>
      </c>
      <c r="G188" s="10">
        <v>634.64</v>
      </c>
      <c r="H188" s="10">
        <v>60.290799999999962</v>
      </c>
      <c r="I188" s="10">
        <v>105.01437037536556</v>
      </c>
      <c r="J188" s="10">
        <v>0</v>
      </c>
    </row>
    <row r="189" spans="2:10" ht="21" x14ac:dyDescent="0.25">
      <c r="B189" s="6">
        <v>181</v>
      </c>
      <c r="C189" s="58" t="s">
        <v>41</v>
      </c>
      <c r="D189" s="58" t="s">
        <v>41</v>
      </c>
      <c r="E189" s="58" t="s">
        <v>41</v>
      </c>
      <c r="F189" s="9" t="s">
        <v>15</v>
      </c>
      <c r="G189" s="10">
        <v>617.88475000000005</v>
      </c>
      <c r="H189" s="10">
        <v>58.699051249999997</v>
      </c>
      <c r="I189" s="10">
        <v>141.50643515930179</v>
      </c>
      <c r="J189" s="10">
        <v>0</v>
      </c>
    </row>
    <row r="190" spans="2:10" ht="21" x14ac:dyDescent="0.25">
      <c r="B190" s="6">
        <v>182</v>
      </c>
      <c r="C190" s="58" t="s">
        <v>41</v>
      </c>
      <c r="D190" s="58" t="s">
        <v>41</v>
      </c>
      <c r="E190" s="58" t="s">
        <v>41</v>
      </c>
      <c r="F190" s="9" t="s">
        <v>10</v>
      </c>
      <c r="G190" s="10">
        <v>456.73</v>
      </c>
      <c r="H190" s="10">
        <v>43.389349999999965</v>
      </c>
      <c r="I190" s="10">
        <v>81.156357500362404</v>
      </c>
      <c r="J190" s="10">
        <v>0</v>
      </c>
    </row>
    <row r="191" spans="2:10" ht="21" x14ac:dyDescent="0.25">
      <c r="B191" s="6">
        <v>183</v>
      </c>
      <c r="C191" s="58" t="s">
        <v>41</v>
      </c>
      <c r="D191" s="58" t="s">
        <v>41</v>
      </c>
      <c r="E191" s="58" t="s">
        <v>41</v>
      </c>
      <c r="F191" s="9" t="s">
        <v>13</v>
      </c>
      <c r="G191" s="10">
        <v>2449.807499999999</v>
      </c>
      <c r="H191" s="10">
        <v>232.73171249999984</v>
      </c>
      <c r="I191" s="10">
        <v>410.74302789092189</v>
      </c>
      <c r="J191" s="10">
        <v>3093.2799999999997</v>
      </c>
    </row>
    <row r="192" spans="2:10" ht="21" x14ac:dyDescent="0.25">
      <c r="B192" s="6">
        <v>184</v>
      </c>
      <c r="C192" s="58" t="s">
        <v>41</v>
      </c>
      <c r="D192" s="58" t="s">
        <v>41</v>
      </c>
      <c r="E192" s="58" t="s">
        <v>41</v>
      </c>
      <c r="F192" s="9" t="s">
        <v>15</v>
      </c>
      <c r="G192" s="10">
        <v>161.63174999999998</v>
      </c>
      <c r="H192" s="10">
        <v>15.355016250000006</v>
      </c>
      <c r="I192" s="10">
        <v>42.267571423057859</v>
      </c>
      <c r="J192" s="10">
        <v>219.26000000000002</v>
      </c>
    </row>
    <row r="193" spans="2:10" ht="21" x14ac:dyDescent="0.25">
      <c r="B193" s="6">
        <v>185</v>
      </c>
      <c r="C193" s="58" t="s">
        <v>41</v>
      </c>
      <c r="D193" s="58" t="s">
        <v>41</v>
      </c>
      <c r="E193" s="58" t="s">
        <v>41</v>
      </c>
      <c r="F193" s="9" t="s">
        <v>15</v>
      </c>
      <c r="G193" s="10">
        <v>1020.3199999999999</v>
      </c>
      <c r="H193" s="10">
        <v>96.930399999999906</v>
      </c>
      <c r="I193" s="10">
        <v>106.01266187069987</v>
      </c>
      <c r="J193" s="10">
        <v>1223.27</v>
      </c>
    </row>
    <row r="194" spans="2:10" ht="21" x14ac:dyDescent="0.25">
      <c r="B194" s="6">
        <v>186</v>
      </c>
      <c r="C194" s="58" t="s">
        <v>41</v>
      </c>
      <c r="D194" s="58" t="s">
        <v>41</v>
      </c>
      <c r="E194" s="58" t="s">
        <v>41</v>
      </c>
      <c r="F194" s="9" t="s">
        <v>11</v>
      </c>
      <c r="G194" s="10">
        <v>398.64176666670681</v>
      </c>
      <c r="H194" s="10">
        <v>37.870967833337119</v>
      </c>
      <c r="I194" s="10">
        <v>79.346857921182973</v>
      </c>
      <c r="J194" s="10">
        <v>515.86</v>
      </c>
    </row>
    <row r="195" spans="2:10" ht="21" x14ac:dyDescent="0.25">
      <c r="B195" s="6">
        <v>187</v>
      </c>
      <c r="C195" s="58" t="s">
        <v>41</v>
      </c>
      <c r="D195" s="58" t="s">
        <v>41</v>
      </c>
      <c r="E195" s="58" t="s">
        <v>41</v>
      </c>
      <c r="F195" s="9" t="s">
        <v>11</v>
      </c>
      <c r="G195" s="10">
        <v>3.1379999999999426</v>
      </c>
      <c r="H195" s="10">
        <v>0.29810999999999455</v>
      </c>
      <c r="I195" s="10">
        <v>0.82060386728197354</v>
      </c>
      <c r="J195" s="10">
        <v>0</v>
      </c>
    </row>
    <row r="196" spans="2:10" ht="21" x14ac:dyDescent="0.25">
      <c r="B196" s="6">
        <v>188</v>
      </c>
      <c r="C196" s="58" t="s">
        <v>41</v>
      </c>
      <c r="D196" s="58" t="s">
        <v>41</v>
      </c>
      <c r="E196" s="58" t="s">
        <v>41</v>
      </c>
      <c r="F196" s="9" t="s">
        <v>15</v>
      </c>
      <c r="G196" s="10">
        <v>855.46474999999987</v>
      </c>
      <c r="H196" s="10">
        <v>81.269151250000007</v>
      </c>
      <c r="I196" s="10">
        <v>70.649256475243902</v>
      </c>
      <c r="J196" s="10">
        <v>1007.39</v>
      </c>
    </row>
    <row r="197" spans="2:10" ht="21" x14ac:dyDescent="0.25">
      <c r="B197" s="6">
        <v>189</v>
      </c>
      <c r="C197" s="58" t="s">
        <v>41</v>
      </c>
      <c r="D197" s="58" t="s">
        <v>41</v>
      </c>
      <c r="E197" s="58" t="s">
        <v>41</v>
      </c>
      <c r="F197" s="9" t="s">
        <v>11</v>
      </c>
      <c r="G197" s="10">
        <v>1994.9623499997087</v>
      </c>
      <c r="H197" s="10">
        <v>189.5214232499724</v>
      </c>
      <c r="I197" s="10">
        <v>328.94783346884384</v>
      </c>
      <c r="J197" s="10">
        <v>2513.4299999999998</v>
      </c>
    </row>
    <row r="198" spans="2:10" ht="21" x14ac:dyDescent="0.25">
      <c r="B198" s="6">
        <v>190</v>
      </c>
      <c r="C198" s="58" t="s">
        <v>41</v>
      </c>
      <c r="D198" s="58" t="s">
        <v>41</v>
      </c>
      <c r="E198" s="58" t="s">
        <v>41</v>
      </c>
      <c r="F198" s="9" t="s">
        <v>11</v>
      </c>
      <c r="G198" s="10">
        <v>549.90670833355659</v>
      </c>
      <c r="H198" s="10">
        <v>52.241137291687849</v>
      </c>
      <c r="I198" s="10">
        <v>85.321963089375132</v>
      </c>
      <c r="J198" s="10">
        <v>687.48</v>
      </c>
    </row>
    <row r="199" spans="2:10" ht="21" x14ac:dyDescent="0.25">
      <c r="B199" s="6">
        <v>191</v>
      </c>
      <c r="C199" s="58" t="s">
        <v>41</v>
      </c>
      <c r="D199" s="58" t="s">
        <v>41</v>
      </c>
      <c r="E199" s="58" t="s">
        <v>41</v>
      </c>
      <c r="F199" s="9" t="s">
        <v>10</v>
      </c>
      <c r="G199" s="10">
        <v>378.38150000000002</v>
      </c>
      <c r="H199" s="10">
        <v>35.946242499999983</v>
      </c>
      <c r="I199" s="10">
        <v>98.948796114709921</v>
      </c>
      <c r="J199" s="10">
        <v>513.28</v>
      </c>
    </row>
    <row r="200" spans="2:10" ht="21" x14ac:dyDescent="0.25">
      <c r="B200" s="6">
        <v>192</v>
      </c>
      <c r="C200" s="58" t="s">
        <v>41</v>
      </c>
      <c r="D200" s="58" t="s">
        <v>41</v>
      </c>
      <c r="E200" s="58" t="s">
        <v>41</v>
      </c>
      <c r="F200" s="9" t="s">
        <v>10</v>
      </c>
      <c r="G200" s="10">
        <v>403.03999999999996</v>
      </c>
      <c r="H200" s="10">
        <v>38.288799999999981</v>
      </c>
      <c r="I200" s="10">
        <v>75.669711970049946</v>
      </c>
      <c r="J200" s="10">
        <v>517</v>
      </c>
    </row>
    <row r="201" spans="2:10" ht="21" x14ac:dyDescent="0.25">
      <c r="B201" s="6">
        <v>193</v>
      </c>
      <c r="C201" s="58" t="s">
        <v>41</v>
      </c>
      <c r="D201" s="58" t="s">
        <v>41</v>
      </c>
      <c r="E201" s="58" t="s">
        <v>41</v>
      </c>
      <c r="F201" s="9" t="s">
        <v>15</v>
      </c>
      <c r="G201" s="10">
        <v>1110.8894999999998</v>
      </c>
      <c r="H201" s="10">
        <v>105.53450249999992</v>
      </c>
      <c r="I201" s="10">
        <v>134.27800457596845</v>
      </c>
      <c r="J201" s="10">
        <v>1350.7</v>
      </c>
    </row>
    <row r="202" spans="2:10" ht="21" x14ac:dyDescent="0.25">
      <c r="B202" s="6">
        <v>194</v>
      </c>
      <c r="C202" s="58" t="s">
        <v>41</v>
      </c>
      <c r="D202" s="58" t="s">
        <v>41</v>
      </c>
      <c r="E202" s="58" t="s">
        <v>41</v>
      </c>
      <c r="F202" s="9" t="s">
        <v>11</v>
      </c>
      <c r="G202" s="10">
        <v>51.28699999997734</v>
      </c>
      <c r="H202" s="10">
        <v>4.8722649999978493</v>
      </c>
      <c r="I202" s="10">
        <v>11.053931216104136</v>
      </c>
      <c r="J202" s="10">
        <v>67.209999999999994</v>
      </c>
    </row>
    <row r="203" spans="2:10" ht="21" x14ac:dyDescent="0.25">
      <c r="B203" s="6">
        <v>195</v>
      </c>
      <c r="C203" s="58" t="s">
        <v>41</v>
      </c>
      <c r="D203" s="58" t="s">
        <v>41</v>
      </c>
      <c r="E203" s="58" t="s">
        <v>41</v>
      </c>
      <c r="F203" s="9" t="s">
        <v>10</v>
      </c>
      <c r="G203" s="10">
        <v>1192.2159999999999</v>
      </c>
      <c r="H203" s="10">
        <v>113.26051999999993</v>
      </c>
      <c r="I203" s="10">
        <v>122.91519628902006</v>
      </c>
      <c r="J203" s="10">
        <v>1428.4</v>
      </c>
    </row>
    <row r="204" spans="2:10" x14ac:dyDescent="0.25">
      <c r="B204" s="6">
        <v>196</v>
      </c>
      <c r="C204" s="58" t="s">
        <v>41</v>
      </c>
      <c r="D204" s="58" t="s">
        <v>41</v>
      </c>
      <c r="E204" s="58" t="s">
        <v>41</v>
      </c>
      <c r="F204" s="9" t="s">
        <v>14</v>
      </c>
      <c r="G204" s="10">
        <v>149.08425</v>
      </c>
      <c r="H204" s="10">
        <v>14.163003750000001</v>
      </c>
      <c r="I204" s="10">
        <v>38.986332728118157</v>
      </c>
      <c r="J204" s="10">
        <v>0</v>
      </c>
    </row>
    <row r="205" spans="2:10" ht="21" x14ac:dyDescent="0.25">
      <c r="B205" s="6">
        <v>197</v>
      </c>
      <c r="C205" s="58" t="s">
        <v>41</v>
      </c>
      <c r="D205" s="58" t="s">
        <v>41</v>
      </c>
      <c r="E205" s="58" t="s">
        <v>41</v>
      </c>
      <c r="F205" s="9" t="s">
        <v>10</v>
      </c>
      <c r="G205" s="10">
        <v>71.14</v>
      </c>
      <c r="H205" s="10">
        <v>6.7582999999999913</v>
      </c>
      <c r="I205" s="10">
        <v>13.356350013768733</v>
      </c>
      <c r="J205" s="10">
        <v>0</v>
      </c>
    </row>
    <row r="206" spans="2:10" ht="21" x14ac:dyDescent="0.25">
      <c r="B206" s="6">
        <v>198</v>
      </c>
      <c r="C206" s="58" t="s">
        <v>41</v>
      </c>
      <c r="D206" s="58" t="s">
        <v>41</v>
      </c>
      <c r="E206" s="58" t="s">
        <v>41</v>
      </c>
      <c r="F206" s="9" t="s">
        <v>11</v>
      </c>
      <c r="G206" s="10">
        <v>1859.5270833333541</v>
      </c>
      <c r="H206" s="10">
        <v>176.65507291666847</v>
      </c>
      <c r="I206" s="10">
        <v>195.62576678166948</v>
      </c>
      <c r="J206" s="10">
        <v>2231.8000000000002</v>
      </c>
    </row>
    <row r="207" spans="2:10" x14ac:dyDescent="0.25">
      <c r="B207" s="6">
        <v>199</v>
      </c>
      <c r="C207" s="58" t="s">
        <v>41</v>
      </c>
      <c r="D207" s="58" t="s">
        <v>41</v>
      </c>
      <c r="E207" s="58" t="s">
        <v>41</v>
      </c>
      <c r="F207" s="9" t="s">
        <v>14</v>
      </c>
      <c r="G207" s="10">
        <v>814.33275000000003</v>
      </c>
      <c r="H207" s="10">
        <v>77.361611250000038</v>
      </c>
      <c r="I207" s="10">
        <v>169.32377434522195</v>
      </c>
      <c r="J207" s="10">
        <v>1061.01</v>
      </c>
    </row>
    <row r="208" spans="2:10" ht="21" x14ac:dyDescent="0.25">
      <c r="B208" s="6">
        <v>200</v>
      </c>
      <c r="C208" s="58" t="s">
        <v>41</v>
      </c>
      <c r="D208" s="58" t="s">
        <v>41</v>
      </c>
      <c r="E208" s="58" t="s">
        <v>41</v>
      </c>
      <c r="F208" s="9" t="s">
        <v>15</v>
      </c>
      <c r="G208" s="10">
        <v>1805.6097500000001</v>
      </c>
      <c r="H208" s="10">
        <v>171.53292624999986</v>
      </c>
      <c r="I208" s="10">
        <v>181.23145251899854</v>
      </c>
      <c r="J208" s="10">
        <v>2158.37</v>
      </c>
    </row>
    <row r="209" spans="2:10" ht="21" x14ac:dyDescent="0.25">
      <c r="B209" s="6">
        <v>201</v>
      </c>
      <c r="C209" s="58" t="s">
        <v>41</v>
      </c>
      <c r="D209" s="58" t="s">
        <v>41</v>
      </c>
      <c r="E209" s="58" t="s">
        <v>41</v>
      </c>
      <c r="F209" s="9" t="s">
        <v>10</v>
      </c>
      <c r="G209" s="10">
        <v>881.63650000000007</v>
      </c>
      <c r="H209" s="10">
        <v>83.755467499999895</v>
      </c>
      <c r="I209" s="10">
        <v>165.52496034458841</v>
      </c>
      <c r="J209" s="10">
        <v>1130.92</v>
      </c>
    </row>
    <row r="210" spans="2:10" x14ac:dyDescent="0.25">
      <c r="B210" s="6">
        <v>202</v>
      </c>
      <c r="C210" s="58" t="s">
        <v>41</v>
      </c>
      <c r="D210" s="58" t="s">
        <v>41</v>
      </c>
      <c r="E210" s="58" t="s">
        <v>41</v>
      </c>
      <c r="F210" s="9" t="s">
        <v>17</v>
      </c>
      <c r="G210" s="10">
        <v>5207.8447500000002</v>
      </c>
      <c r="H210" s="10">
        <v>347.17605124999955</v>
      </c>
      <c r="I210" s="10">
        <v>513.5624577445185</v>
      </c>
      <c r="J210" s="10">
        <v>6068.5900000000011</v>
      </c>
    </row>
    <row r="211" spans="2:10" ht="21" x14ac:dyDescent="0.25">
      <c r="B211" s="6">
        <v>203</v>
      </c>
      <c r="C211" s="58" t="s">
        <v>41</v>
      </c>
      <c r="D211" s="58" t="s">
        <v>41</v>
      </c>
      <c r="E211" s="58" t="s">
        <v>41</v>
      </c>
      <c r="F211" s="9" t="s">
        <v>11</v>
      </c>
      <c r="G211" s="10">
        <v>238.49799999999834</v>
      </c>
      <c r="H211" s="10">
        <v>22.657309999999846</v>
      </c>
      <c r="I211" s="10">
        <v>45.110027800093064</v>
      </c>
      <c r="J211" s="10">
        <v>306.27000000000004</v>
      </c>
    </row>
    <row r="212" spans="2:10" ht="21" x14ac:dyDescent="0.25">
      <c r="B212" s="6">
        <v>204</v>
      </c>
      <c r="C212" s="58" t="s">
        <v>41</v>
      </c>
      <c r="D212" s="58" t="s">
        <v>41</v>
      </c>
      <c r="E212" s="58" t="s">
        <v>41</v>
      </c>
      <c r="F212" s="9" t="s">
        <v>11</v>
      </c>
      <c r="G212" s="10">
        <v>1031.6135000000259</v>
      </c>
      <c r="H212" s="10">
        <v>98.003282500002413</v>
      </c>
      <c r="I212" s="10">
        <v>170.30248275143228</v>
      </c>
      <c r="J212" s="10">
        <v>1299.9099999999999</v>
      </c>
    </row>
    <row r="213" spans="2:10" ht="21" x14ac:dyDescent="0.25">
      <c r="B213" s="6">
        <v>205</v>
      </c>
      <c r="C213" s="58" t="s">
        <v>41</v>
      </c>
      <c r="D213" s="58" t="s">
        <v>41</v>
      </c>
      <c r="E213" s="58" t="s">
        <v>41</v>
      </c>
      <c r="F213" s="9" t="s">
        <v>10</v>
      </c>
      <c r="G213" s="10">
        <v>915.41649700996788</v>
      </c>
      <c r="H213" s="10">
        <v>86.9645672159469</v>
      </c>
      <c r="I213" s="10">
        <v>133.60818768229785</v>
      </c>
      <c r="J213" s="10">
        <v>1135.99</v>
      </c>
    </row>
    <row r="214" spans="2:10" x14ac:dyDescent="0.25">
      <c r="B214" s="6">
        <v>206</v>
      </c>
      <c r="C214" s="58" t="s">
        <v>41</v>
      </c>
      <c r="D214" s="58" t="s">
        <v>41</v>
      </c>
      <c r="E214" s="58" t="s">
        <v>41</v>
      </c>
      <c r="F214" s="9" t="s">
        <v>14</v>
      </c>
      <c r="G214" s="10">
        <v>15.82525</v>
      </c>
      <c r="H214" s="10">
        <v>1.5033987499999988</v>
      </c>
      <c r="I214" s="10">
        <v>2.9711495369046048</v>
      </c>
      <c r="J214" s="10">
        <v>0</v>
      </c>
    </row>
    <row r="215" spans="2:10" x14ac:dyDescent="0.25">
      <c r="B215" s="6">
        <v>207</v>
      </c>
      <c r="C215" s="58" t="s">
        <v>41</v>
      </c>
      <c r="D215" s="58" t="s">
        <v>41</v>
      </c>
      <c r="E215" s="58" t="s">
        <v>41</v>
      </c>
      <c r="F215" s="9" t="s">
        <v>16</v>
      </c>
      <c r="G215" s="10">
        <v>5377.4497499999998</v>
      </c>
      <c r="H215" s="10">
        <v>399.73432624999975</v>
      </c>
      <c r="I215" s="10">
        <v>537.3287927669046</v>
      </c>
      <c r="J215" s="10">
        <v>6314.5099999999984</v>
      </c>
    </row>
    <row r="216" spans="2:10" ht="21" x14ac:dyDescent="0.25">
      <c r="B216" s="6">
        <v>208</v>
      </c>
      <c r="C216" s="58" t="s">
        <v>41</v>
      </c>
      <c r="D216" s="58" t="s">
        <v>41</v>
      </c>
      <c r="E216" s="58" t="s">
        <v>41</v>
      </c>
      <c r="F216" s="9" t="s">
        <v>10</v>
      </c>
      <c r="G216" s="10">
        <v>20.64</v>
      </c>
      <c r="H216" s="10">
        <v>1.960799999999999</v>
      </c>
      <c r="I216" s="10">
        <v>3.8751063295499968</v>
      </c>
      <c r="J216" s="10">
        <v>0</v>
      </c>
    </row>
    <row r="217" spans="2:10" ht="21" x14ac:dyDescent="0.25">
      <c r="B217" s="6">
        <v>209</v>
      </c>
      <c r="C217" s="58" t="s">
        <v>41</v>
      </c>
      <c r="D217" s="58" t="s">
        <v>41</v>
      </c>
      <c r="E217" s="58" t="s">
        <v>41</v>
      </c>
      <c r="F217" s="9" t="s">
        <v>10</v>
      </c>
      <c r="G217" s="10">
        <v>834.50520000000085</v>
      </c>
      <c r="H217" s="10">
        <v>79.277994000000078</v>
      </c>
      <c r="I217" s="10">
        <v>116.72826316804679</v>
      </c>
      <c r="J217" s="10">
        <v>1030.52</v>
      </c>
    </row>
    <row r="218" spans="2:10" ht="21" x14ac:dyDescent="0.25">
      <c r="B218" s="6">
        <v>210</v>
      </c>
      <c r="C218" s="58" t="s">
        <v>41</v>
      </c>
      <c r="D218" s="58" t="s">
        <v>41</v>
      </c>
      <c r="E218" s="58" t="s">
        <v>41</v>
      </c>
      <c r="F218" s="9" t="s">
        <v>11</v>
      </c>
      <c r="G218" s="10">
        <v>1202.4944375000255</v>
      </c>
      <c r="H218" s="10">
        <v>114.23697156250239</v>
      </c>
      <c r="I218" s="10">
        <v>182.7778166164652</v>
      </c>
      <c r="J218" s="10">
        <v>1499.51</v>
      </c>
    </row>
    <row r="219" spans="2:10" x14ac:dyDescent="0.25">
      <c r="B219" s="6">
        <v>211</v>
      </c>
      <c r="C219" s="58" t="s">
        <v>41</v>
      </c>
      <c r="D219" s="58" t="s">
        <v>41</v>
      </c>
      <c r="E219" s="58" t="s">
        <v>41</v>
      </c>
      <c r="F219" s="9" t="s">
        <v>14</v>
      </c>
      <c r="G219" s="10">
        <v>1620.69075</v>
      </c>
      <c r="H219" s="10">
        <v>125.13122125000001</v>
      </c>
      <c r="I219" s="10">
        <v>182.34672552459296</v>
      </c>
      <c r="J219" s="10">
        <v>1928.17</v>
      </c>
    </row>
    <row r="220" spans="2:10" ht="21" x14ac:dyDescent="0.25">
      <c r="B220" s="6">
        <v>212</v>
      </c>
      <c r="C220" s="58" t="s">
        <v>41</v>
      </c>
      <c r="D220" s="58" t="s">
        <v>41</v>
      </c>
      <c r="E220" s="58" t="s">
        <v>41</v>
      </c>
      <c r="F220" s="9" t="s">
        <v>11</v>
      </c>
      <c r="G220" s="10">
        <v>2113.2327333333697</v>
      </c>
      <c r="H220" s="10">
        <v>200.75710966667003</v>
      </c>
      <c r="I220" s="10">
        <v>254.64920538144941</v>
      </c>
      <c r="J220" s="10">
        <v>2568.64</v>
      </c>
    </row>
    <row r="221" spans="2:10" x14ac:dyDescent="0.25">
      <c r="B221" s="6">
        <v>213</v>
      </c>
      <c r="C221" s="58" t="s">
        <v>41</v>
      </c>
      <c r="D221" s="58" t="s">
        <v>41</v>
      </c>
      <c r="E221" s="58" t="s">
        <v>41</v>
      </c>
      <c r="F221" s="9" t="s">
        <v>14</v>
      </c>
      <c r="G221" s="10">
        <v>1024.4835</v>
      </c>
      <c r="H221" s="10">
        <v>97.325932499999965</v>
      </c>
      <c r="I221" s="10">
        <v>129.58860406204704</v>
      </c>
      <c r="J221" s="10">
        <v>1251.3899999999999</v>
      </c>
    </row>
    <row r="222" spans="2:10" x14ac:dyDescent="0.25">
      <c r="B222" s="6">
        <v>214</v>
      </c>
      <c r="C222" s="58" t="s">
        <v>41</v>
      </c>
      <c r="D222" s="58" t="s">
        <v>41</v>
      </c>
      <c r="E222" s="58" t="s">
        <v>41</v>
      </c>
      <c r="F222" s="9" t="s">
        <v>16</v>
      </c>
      <c r="G222" s="10">
        <v>6430.115749999999</v>
      </c>
      <c r="H222" s="10">
        <v>488.56179624999965</v>
      </c>
      <c r="I222" s="10">
        <v>537.1213131567298</v>
      </c>
      <c r="J222" s="10">
        <v>7455.8</v>
      </c>
    </row>
    <row r="223" spans="2:10" ht="21" x14ac:dyDescent="0.25">
      <c r="B223" s="6">
        <v>215</v>
      </c>
      <c r="C223" s="58" t="s">
        <v>41</v>
      </c>
      <c r="D223" s="58" t="s">
        <v>41</v>
      </c>
      <c r="E223" s="58" t="s">
        <v>41</v>
      </c>
      <c r="F223" s="9" t="s">
        <v>11</v>
      </c>
      <c r="G223" s="10">
        <v>2399.9561249998887</v>
      </c>
      <c r="H223" s="10">
        <v>227.99583187498934</v>
      </c>
      <c r="I223" s="10">
        <v>346.19302660190397</v>
      </c>
      <c r="J223" s="10">
        <v>2974.15</v>
      </c>
    </row>
    <row r="224" spans="2:10" ht="21" x14ac:dyDescent="0.25">
      <c r="B224" s="6">
        <v>216</v>
      </c>
      <c r="C224" s="58" t="s">
        <v>41</v>
      </c>
      <c r="D224" s="58" t="s">
        <v>41</v>
      </c>
      <c r="E224" s="58" t="s">
        <v>41</v>
      </c>
      <c r="F224" s="9" t="s">
        <v>15</v>
      </c>
      <c r="G224" s="10">
        <v>561.1585</v>
      </c>
      <c r="H224" s="10">
        <v>53.310057499999999</v>
      </c>
      <c r="I224" s="10">
        <v>92.239327810776473</v>
      </c>
      <c r="J224" s="10">
        <v>706.71</v>
      </c>
    </row>
    <row r="225" spans="2:10" ht="21" x14ac:dyDescent="0.25">
      <c r="B225" s="6">
        <v>217</v>
      </c>
      <c r="C225" s="58" t="s">
        <v>41</v>
      </c>
      <c r="D225" s="58" t="s">
        <v>41</v>
      </c>
      <c r="E225" s="58" t="s">
        <v>41</v>
      </c>
      <c r="F225" s="9" t="s">
        <v>10</v>
      </c>
      <c r="G225" s="10">
        <v>0</v>
      </c>
      <c r="H225" s="10">
        <v>0</v>
      </c>
      <c r="I225" s="10">
        <v>0</v>
      </c>
      <c r="J225" s="10">
        <v>0</v>
      </c>
    </row>
    <row r="226" spans="2:10" ht="21" x14ac:dyDescent="0.25">
      <c r="B226" s="6">
        <v>217</v>
      </c>
      <c r="C226" s="58" t="s">
        <v>41</v>
      </c>
      <c r="D226" s="58" t="s">
        <v>41</v>
      </c>
      <c r="E226" s="58" t="s">
        <v>41</v>
      </c>
      <c r="F226" s="9" t="s">
        <v>10</v>
      </c>
      <c r="G226" s="10">
        <v>215.67775</v>
      </c>
      <c r="H226" s="10">
        <v>20.489386249999999</v>
      </c>
      <c r="I226" s="10">
        <v>34.110976472812496</v>
      </c>
      <c r="J226" s="10">
        <v>270.28000000000003</v>
      </c>
    </row>
    <row r="227" spans="2:10" ht="21" x14ac:dyDescent="0.25">
      <c r="B227" s="6">
        <v>218</v>
      </c>
      <c r="C227" s="58" t="s">
        <v>41</v>
      </c>
      <c r="D227" s="58" t="s">
        <v>41</v>
      </c>
      <c r="E227" s="58" t="s">
        <v>41</v>
      </c>
      <c r="F227" s="9" t="s">
        <v>10</v>
      </c>
      <c r="G227" s="10">
        <v>622.958699999999</v>
      </c>
      <c r="H227" s="10">
        <v>59.18107649999989</v>
      </c>
      <c r="I227" s="10">
        <v>85.33364683670608</v>
      </c>
      <c r="J227" s="10">
        <v>767.47</v>
      </c>
    </row>
    <row r="228" spans="2:10" ht="21" x14ac:dyDescent="0.25">
      <c r="B228" s="6">
        <v>219</v>
      </c>
      <c r="C228" s="58" t="s">
        <v>41</v>
      </c>
      <c r="D228" s="58" t="s">
        <v>41</v>
      </c>
      <c r="E228" s="58" t="s">
        <v>41</v>
      </c>
      <c r="F228" s="9" t="s">
        <v>10</v>
      </c>
      <c r="G228" s="10">
        <v>224.59</v>
      </c>
      <c r="H228" s="10">
        <v>21.33605</v>
      </c>
      <c r="I228" s="10">
        <v>42.166188495815589</v>
      </c>
      <c r="J228" s="10">
        <v>0</v>
      </c>
    </row>
    <row r="229" spans="2:10" ht="21" x14ac:dyDescent="0.25">
      <c r="B229" s="6">
        <v>220</v>
      </c>
      <c r="C229" s="58" t="s">
        <v>41</v>
      </c>
      <c r="D229" s="58" t="s">
        <v>41</v>
      </c>
      <c r="E229" s="58" t="s">
        <v>41</v>
      </c>
      <c r="F229" s="9" t="s">
        <v>11</v>
      </c>
      <c r="G229" s="10">
        <v>1644.6234750000206</v>
      </c>
      <c r="H229" s="10">
        <v>156.239230125002</v>
      </c>
      <c r="I229" s="10">
        <v>223.96764678560658</v>
      </c>
      <c r="J229" s="10">
        <v>2024.83</v>
      </c>
    </row>
    <row r="230" spans="2:10" ht="21" x14ac:dyDescent="0.25">
      <c r="B230" s="6">
        <v>221</v>
      </c>
      <c r="C230" s="58" t="s">
        <v>41</v>
      </c>
      <c r="D230" s="58" t="s">
        <v>41</v>
      </c>
      <c r="E230" s="58" t="s">
        <v>41</v>
      </c>
      <c r="F230" s="9" t="s">
        <v>10</v>
      </c>
      <c r="G230" s="10">
        <v>212.88000000000019</v>
      </c>
      <c r="H230" s="10">
        <v>20.223599999999998</v>
      </c>
      <c r="I230" s="10">
        <v>27.175098413756231</v>
      </c>
      <c r="J230" s="10">
        <v>260.27999999999997</v>
      </c>
    </row>
    <row r="231" spans="2:10" ht="21" x14ac:dyDescent="0.25">
      <c r="B231" s="6">
        <v>222</v>
      </c>
      <c r="C231" s="58" t="s">
        <v>41</v>
      </c>
      <c r="D231" s="58" t="s">
        <v>41</v>
      </c>
      <c r="E231" s="58" t="s">
        <v>41</v>
      </c>
      <c r="F231" s="9" t="s">
        <v>10</v>
      </c>
      <c r="G231" s="10">
        <v>913.86150000000089</v>
      </c>
      <c r="H231" s="10">
        <v>86.816842500000092</v>
      </c>
      <c r="I231" s="10">
        <v>118.9632937146749</v>
      </c>
      <c r="J231" s="10">
        <v>1119.6400000000001</v>
      </c>
    </row>
    <row r="232" spans="2:10" ht="21" x14ac:dyDescent="0.25">
      <c r="B232" s="6">
        <v>223</v>
      </c>
      <c r="C232" s="58" t="s">
        <v>41</v>
      </c>
      <c r="D232" s="58" t="s">
        <v>41</v>
      </c>
      <c r="E232" s="58" t="s">
        <v>41</v>
      </c>
      <c r="F232" s="9" t="s">
        <v>10</v>
      </c>
      <c r="G232" s="10">
        <v>473.13240838971706</v>
      </c>
      <c r="H232" s="10">
        <v>44.947578797023084</v>
      </c>
      <c r="I232" s="10">
        <v>60.445484233994421</v>
      </c>
      <c r="J232" s="10">
        <v>578.53000000000009</v>
      </c>
    </row>
    <row r="233" spans="2:10" ht="21" x14ac:dyDescent="0.25">
      <c r="B233" s="6">
        <v>224</v>
      </c>
      <c r="C233" s="58" t="s">
        <v>41</v>
      </c>
      <c r="D233" s="58" t="s">
        <v>41</v>
      </c>
      <c r="E233" s="58" t="s">
        <v>41</v>
      </c>
      <c r="F233" s="9" t="s">
        <v>15</v>
      </c>
      <c r="G233" s="10">
        <v>1603.6124999999997</v>
      </c>
      <c r="H233" s="10">
        <v>152.34318749999991</v>
      </c>
      <c r="I233" s="10">
        <v>146.31321047964616</v>
      </c>
      <c r="J233" s="10">
        <v>1902.2799999999997</v>
      </c>
    </row>
    <row r="234" spans="2:10" ht="21" x14ac:dyDescent="0.25">
      <c r="B234" s="6">
        <v>225</v>
      </c>
      <c r="C234" s="58" t="s">
        <v>41</v>
      </c>
      <c r="D234" s="58" t="s">
        <v>41</v>
      </c>
      <c r="E234" s="58" t="s">
        <v>41</v>
      </c>
      <c r="F234" s="9" t="s">
        <v>15</v>
      </c>
      <c r="G234" s="10">
        <v>1231.6622499999999</v>
      </c>
      <c r="H234" s="10">
        <v>117.00791374999996</v>
      </c>
      <c r="I234" s="10">
        <v>101.58186728515153</v>
      </c>
      <c r="J234" s="10">
        <v>1450.25</v>
      </c>
    </row>
    <row r="235" spans="2:10" ht="21" x14ac:dyDescent="0.25">
      <c r="B235" s="6">
        <v>226</v>
      </c>
      <c r="C235" s="58" t="s">
        <v>41</v>
      </c>
      <c r="D235" s="58" t="s">
        <v>41</v>
      </c>
      <c r="E235" s="58" t="s">
        <v>41</v>
      </c>
      <c r="F235" s="9" t="s">
        <v>11</v>
      </c>
      <c r="G235" s="10">
        <v>747.59864999992192</v>
      </c>
      <c r="H235" s="10">
        <v>71.021871749992528</v>
      </c>
      <c r="I235" s="10">
        <v>104.95102814495945</v>
      </c>
      <c r="J235" s="10">
        <v>923.57</v>
      </c>
    </row>
    <row r="236" spans="2:10" ht="21" x14ac:dyDescent="0.25">
      <c r="B236" s="6">
        <v>227</v>
      </c>
      <c r="C236" s="58" t="s">
        <v>41</v>
      </c>
      <c r="D236" s="58" t="s">
        <v>41</v>
      </c>
      <c r="E236" s="58" t="s">
        <v>41</v>
      </c>
      <c r="F236" s="9" t="s">
        <v>11</v>
      </c>
      <c r="G236" s="10">
        <v>23.656999999999996</v>
      </c>
      <c r="H236" s="10">
        <v>2.2474150000000002</v>
      </c>
      <c r="I236" s="10">
        <v>4.4415402344071815</v>
      </c>
      <c r="J236" s="10">
        <v>0</v>
      </c>
    </row>
    <row r="237" spans="2:10" ht="21" x14ac:dyDescent="0.25">
      <c r="B237" s="6">
        <v>228</v>
      </c>
      <c r="C237" s="58" t="s">
        <v>41</v>
      </c>
      <c r="D237" s="58" t="s">
        <v>41</v>
      </c>
      <c r="E237" s="58" t="s">
        <v>41</v>
      </c>
      <c r="F237" s="9" t="s">
        <v>15</v>
      </c>
      <c r="G237" s="10">
        <v>1679.9404999999999</v>
      </c>
      <c r="H237" s="10">
        <v>159.59434749999988</v>
      </c>
      <c r="I237" s="10">
        <v>139.4128363037064</v>
      </c>
      <c r="J237" s="10">
        <v>1978.94</v>
      </c>
    </row>
    <row r="238" spans="2:10" ht="21" x14ac:dyDescent="0.25">
      <c r="B238" s="6">
        <v>229</v>
      </c>
      <c r="C238" s="58" t="s">
        <v>41</v>
      </c>
      <c r="D238" s="58" t="s">
        <v>41</v>
      </c>
      <c r="E238" s="58" t="s">
        <v>41</v>
      </c>
      <c r="F238" s="9" t="s">
        <v>11</v>
      </c>
      <c r="G238" s="10">
        <v>543.39985000002559</v>
      </c>
      <c r="H238" s="10">
        <v>51.622985750002442</v>
      </c>
      <c r="I238" s="10">
        <v>77.015262889975759</v>
      </c>
      <c r="J238" s="10">
        <v>672.04</v>
      </c>
    </row>
    <row r="239" spans="2:10" x14ac:dyDescent="0.25">
      <c r="B239" s="6">
        <v>230</v>
      </c>
      <c r="C239" s="58" t="s">
        <v>41</v>
      </c>
      <c r="D239" s="58" t="s">
        <v>41</v>
      </c>
      <c r="E239" s="58" t="s">
        <v>41</v>
      </c>
      <c r="F239" s="9" t="s">
        <v>14</v>
      </c>
      <c r="G239" s="10">
        <v>666.28449999999998</v>
      </c>
      <c r="H239" s="10">
        <v>63.297027499999928</v>
      </c>
      <c r="I239" s="10">
        <v>73.820832235827993</v>
      </c>
      <c r="J239" s="10">
        <v>803.39999999999986</v>
      </c>
    </row>
    <row r="240" spans="2:10" ht="21" x14ac:dyDescent="0.25">
      <c r="B240" s="6">
        <v>231</v>
      </c>
      <c r="C240" s="58" t="s">
        <v>41</v>
      </c>
      <c r="D240" s="58" t="s">
        <v>41</v>
      </c>
      <c r="E240" s="58" t="s">
        <v>41</v>
      </c>
      <c r="F240" s="9" t="s">
        <v>10</v>
      </c>
      <c r="G240" s="10">
        <v>37.07</v>
      </c>
      <c r="H240" s="10">
        <v>3.5216500000000011</v>
      </c>
      <c r="I240" s="10">
        <v>6.9597961064156166</v>
      </c>
      <c r="J240" s="10">
        <v>0</v>
      </c>
    </row>
    <row r="241" spans="2:10" ht="21" x14ac:dyDescent="0.25">
      <c r="B241" s="6">
        <v>232</v>
      </c>
      <c r="C241" s="58" t="s">
        <v>41</v>
      </c>
      <c r="D241" s="58" t="s">
        <v>41</v>
      </c>
      <c r="E241" s="58" t="s">
        <v>41</v>
      </c>
      <c r="F241" s="9" t="s">
        <v>15</v>
      </c>
      <c r="G241" s="10">
        <v>1037.652</v>
      </c>
      <c r="H241" s="10">
        <v>98.576940000000008</v>
      </c>
      <c r="I241" s="10">
        <v>128.3204922838238</v>
      </c>
      <c r="J241" s="10">
        <v>0</v>
      </c>
    </row>
    <row r="242" spans="2:10" x14ac:dyDescent="0.25">
      <c r="B242" s="6">
        <v>233</v>
      </c>
      <c r="C242" s="58" t="s">
        <v>41</v>
      </c>
      <c r="D242" s="58" t="s">
        <v>41</v>
      </c>
      <c r="E242" s="58" t="s">
        <v>41</v>
      </c>
      <c r="F242" s="9" t="s">
        <v>14</v>
      </c>
      <c r="G242" s="10">
        <v>799.49624999999992</v>
      </c>
      <c r="H242" s="10">
        <v>75.952143750000005</v>
      </c>
      <c r="I242" s="10">
        <v>85.045839479293107</v>
      </c>
      <c r="J242" s="10">
        <v>960.5</v>
      </c>
    </row>
    <row r="243" spans="2:10" ht="21" x14ac:dyDescent="0.25">
      <c r="B243" s="6">
        <v>234</v>
      </c>
      <c r="C243" s="58" t="s">
        <v>41</v>
      </c>
      <c r="D243" s="58" t="s">
        <v>41</v>
      </c>
      <c r="E243" s="58" t="s">
        <v>41</v>
      </c>
      <c r="F243" s="9" t="s">
        <v>11</v>
      </c>
      <c r="G243" s="10">
        <v>1577.9274875001347</v>
      </c>
      <c r="H243" s="10">
        <v>149.90311131251292</v>
      </c>
      <c r="I243" s="10">
        <v>207.45485623571801</v>
      </c>
      <c r="J243" s="10">
        <v>1935.2800000000002</v>
      </c>
    </row>
    <row r="244" spans="2:10" ht="21" x14ac:dyDescent="0.25">
      <c r="B244" s="6">
        <v>235</v>
      </c>
      <c r="C244" s="58" t="s">
        <v>41</v>
      </c>
      <c r="D244" s="58" t="s">
        <v>41</v>
      </c>
      <c r="E244" s="58" t="s">
        <v>41</v>
      </c>
      <c r="F244" s="9" t="s">
        <v>15</v>
      </c>
      <c r="G244" s="10">
        <v>1038.8630000000001</v>
      </c>
      <c r="H244" s="10">
        <v>98.691985000000045</v>
      </c>
      <c r="I244" s="10">
        <v>92.381711425197039</v>
      </c>
      <c r="J244" s="10">
        <v>1229.9299999999998</v>
      </c>
    </row>
    <row r="245" spans="2:10" ht="21" x14ac:dyDescent="0.25">
      <c r="B245" s="6">
        <v>236</v>
      </c>
      <c r="C245" s="58" t="s">
        <v>41</v>
      </c>
      <c r="D245" s="58" t="s">
        <v>41</v>
      </c>
      <c r="E245" s="58" t="s">
        <v>41</v>
      </c>
      <c r="F245" s="9" t="s">
        <v>11</v>
      </c>
      <c r="G245" s="10">
        <v>370.93741666669064</v>
      </c>
      <c r="H245" s="10">
        <v>35.23905458333563</v>
      </c>
      <c r="I245" s="10">
        <v>50.932064206962977</v>
      </c>
      <c r="J245" s="10">
        <v>457.11</v>
      </c>
    </row>
    <row r="246" spans="2:10" ht="21" x14ac:dyDescent="0.25">
      <c r="B246" s="6">
        <v>237</v>
      </c>
      <c r="C246" s="58" t="s">
        <v>41</v>
      </c>
      <c r="D246" s="58" t="s">
        <v>41</v>
      </c>
      <c r="E246" s="58" t="s">
        <v>41</v>
      </c>
      <c r="F246" s="9" t="s">
        <v>15</v>
      </c>
      <c r="G246" s="10">
        <v>1672.223</v>
      </c>
      <c r="H246" s="10">
        <v>158.86118499999998</v>
      </c>
      <c r="I246" s="10">
        <v>107.92986093659118</v>
      </c>
      <c r="J246" s="10">
        <v>1939.0200000000002</v>
      </c>
    </row>
    <row r="247" spans="2:10" x14ac:dyDescent="0.25">
      <c r="B247" s="6">
        <v>238</v>
      </c>
      <c r="C247" s="58" t="s">
        <v>41</v>
      </c>
      <c r="D247" s="58" t="s">
        <v>41</v>
      </c>
      <c r="E247" s="58" t="s">
        <v>41</v>
      </c>
      <c r="F247" s="9" t="s">
        <v>16</v>
      </c>
      <c r="G247" s="10">
        <v>3183.5382499999996</v>
      </c>
      <c r="H247" s="10">
        <v>259.27117374999955</v>
      </c>
      <c r="I247" s="10">
        <v>345.73891599090621</v>
      </c>
      <c r="J247" s="10">
        <v>0</v>
      </c>
    </row>
    <row r="248" spans="2:10" ht="21" x14ac:dyDescent="0.25">
      <c r="B248" s="6">
        <v>239</v>
      </c>
      <c r="C248" s="58" t="s">
        <v>41</v>
      </c>
      <c r="D248" s="58" t="s">
        <v>41</v>
      </c>
      <c r="E248" s="58" t="s">
        <v>41</v>
      </c>
      <c r="F248" s="9" t="s">
        <v>15</v>
      </c>
      <c r="G248" s="10">
        <v>1891.1497499999998</v>
      </c>
      <c r="H248" s="10">
        <v>179.65922625000007</v>
      </c>
      <c r="I248" s="10">
        <v>137.16736757877754</v>
      </c>
      <c r="J248" s="10">
        <v>2828.48</v>
      </c>
    </row>
    <row r="249" spans="2:10" ht="21" x14ac:dyDescent="0.25">
      <c r="B249" s="6">
        <v>240</v>
      </c>
      <c r="C249" s="58" t="s">
        <v>41</v>
      </c>
      <c r="D249" s="58" t="s">
        <v>41</v>
      </c>
      <c r="E249" s="58" t="s">
        <v>41</v>
      </c>
      <c r="F249" s="9" t="s">
        <v>15</v>
      </c>
      <c r="G249" s="10">
        <v>34.630000000000003</v>
      </c>
      <c r="H249" s="10">
        <v>3.2898500000000013</v>
      </c>
      <c r="I249" s="10">
        <v>0.61984370192307381</v>
      </c>
      <c r="J249" s="10">
        <v>38.54</v>
      </c>
    </row>
    <row r="250" spans="2:10" ht="21" x14ac:dyDescent="0.25">
      <c r="B250" s="6">
        <v>241</v>
      </c>
      <c r="C250" s="58" t="s">
        <v>41</v>
      </c>
      <c r="D250" s="58" t="s">
        <v>41</v>
      </c>
      <c r="E250" s="58" t="s">
        <v>41</v>
      </c>
      <c r="F250" s="9" t="s">
        <v>15</v>
      </c>
      <c r="G250" s="10">
        <v>56.498750000000001</v>
      </c>
      <c r="H250" s="10">
        <v>5.3673812500000011</v>
      </c>
      <c r="I250" s="10">
        <v>10.607493398094128</v>
      </c>
      <c r="J250" s="10">
        <v>0</v>
      </c>
    </row>
    <row r="251" spans="2:10" x14ac:dyDescent="0.25">
      <c r="B251" s="6">
        <v>242</v>
      </c>
      <c r="C251" s="58" t="s">
        <v>41</v>
      </c>
      <c r="D251" s="58" t="s">
        <v>41</v>
      </c>
      <c r="E251" s="58" t="s">
        <v>41</v>
      </c>
      <c r="F251" s="9" t="s">
        <v>14</v>
      </c>
      <c r="G251" s="10">
        <v>333.87124999999997</v>
      </c>
      <c r="H251" s="10">
        <v>31.71776874999998</v>
      </c>
      <c r="I251" s="10">
        <v>41.389647004312422</v>
      </c>
      <c r="J251" s="10">
        <v>406.98</v>
      </c>
    </row>
    <row r="252" spans="2:10" ht="21" x14ac:dyDescent="0.25">
      <c r="B252" s="6">
        <v>243</v>
      </c>
      <c r="C252" s="58" t="s">
        <v>41</v>
      </c>
      <c r="D252" s="58" t="s">
        <v>41</v>
      </c>
      <c r="E252" s="58" t="s">
        <v>41</v>
      </c>
      <c r="F252" s="9" t="s">
        <v>15</v>
      </c>
      <c r="G252" s="10">
        <v>1321.25</v>
      </c>
      <c r="H252" s="10">
        <v>125.51874999999995</v>
      </c>
      <c r="I252" s="10">
        <v>119.53854697968734</v>
      </c>
      <c r="J252" s="10">
        <v>1566.31</v>
      </c>
    </row>
    <row r="253" spans="2:10" ht="21" x14ac:dyDescent="0.25">
      <c r="B253" s="6">
        <v>244</v>
      </c>
      <c r="C253" s="58" t="s">
        <v>41</v>
      </c>
      <c r="D253" s="58" t="s">
        <v>41</v>
      </c>
      <c r="E253" s="58" t="s">
        <v>41</v>
      </c>
      <c r="F253" s="9" t="s">
        <v>15</v>
      </c>
      <c r="G253" s="10">
        <v>250.52125000000001</v>
      </c>
      <c r="H253" s="10">
        <v>23.799518750000004</v>
      </c>
      <c r="I253" s="10">
        <v>30.281583860390583</v>
      </c>
      <c r="J253" s="10">
        <v>304.29999999999995</v>
      </c>
    </row>
    <row r="254" spans="2:10" x14ac:dyDescent="0.25">
      <c r="B254" s="6">
        <v>245</v>
      </c>
      <c r="C254" s="58" t="s">
        <v>41</v>
      </c>
      <c r="D254" s="58" t="s">
        <v>41</v>
      </c>
      <c r="E254" s="58" t="s">
        <v>41</v>
      </c>
      <c r="F254" s="9" t="s">
        <v>9</v>
      </c>
      <c r="G254" s="10">
        <v>1797.7852499999999</v>
      </c>
      <c r="H254" s="10">
        <v>161.15659874999994</v>
      </c>
      <c r="I254" s="10">
        <v>115.40156767805045</v>
      </c>
      <c r="J254" s="10">
        <v>2074.3500000000004</v>
      </c>
    </row>
    <row r="255" spans="2:10" ht="21" x14ac:dyDescent="0.25">
      <c r="B255" s="6">
        <v>246</v>
      </c>
      <c r="C255" s="58" t="s">
        <v>41</v>
      </c>
      <c r="D255" s="58" t="s">
        <v>41</v>
      </c>
      <c r="E255" s="58" t="s">
        <v>41</v>
      </c>
      <c r="F255" s="9" t="s">
        <v>15</v>
      </c>
      <c r="G255" s="10">
        <v>523.404</v>
      </c>
      <c r="H255" s="10">
        <v>49.72338000000002</v>
      </c>
      <c r="I255" s="10">
        <v>27.21328399003847</v>
      </c>
      <c r="J255" s="10">
        <v>600.34</v>
      </c>
    </row>
    <row r="256" spans="2:10" ht="21" x14ac:dyDescent="0.25">
      <c r="B256" s="6">
        <v>247</v>
      </c>
      <c r="C256" s="58" t="s">
        <v>41</v>
      </c>
      <c r="D256" s="58" t="s">
        <v>41</v>
      </c>
      <c r="E256" s="58" t="s">
        <v>41</v>
      </c>
      <c r="F256" s="9" t="s">
        <v>10</v>
      </c>
      <c r="G256" s="10">
        <v>1271.452</v>
      </c>
      <c r="H256" s="10">
        <v>120.78793999999996</v>
      </c>
      <c r="I256" s="10">
        <v>88.537753672644158</v>
      </c>
      <c r="J256" s="10">
        <v>1480.78</v>
      </c>
    </row>
    <row r="257" spans="2:10" x14ac:dyDescent="0.25">
      <c r="B257" s="6">
        <v>248</v>
      </c>
      <c r="C257" s="58" t="s">
        <v>41</v>
      </c>
      <c r="D257" s="58" t="s">
        <v>41</v>
      </c>
      <c r="E257" s="58" t="s">
        <v>41</v>
      </c>
      <c r="F257" s="9" t="s">
        <v>9</v>
      </c>
      <c r="G257" s="10">
        <v>1262.002</v>
      </c>
      <c r="H257" s="10">
        <v>119.89019000000002</v>
      </c>
      <c r="I257" s="10">
        <v>93.667052726953159</v>
      </c>
      <c r="J257" s="10">
        <v>1475.5600000000002</v>
      </c>
    </row>
    <row r="258" spans="2:10" ht="21" x14ac:dyDescent="0.25">
      <c r="B258" s="6">
        <v>249</v>
      </c>
      <c r="C258" s="58" t="s">
        <v>41</v>
      </c>
      <c r="D258" s="58" t="s">
        <v>41</v>
      </c>
      <c r="E258" s="58" t="s">
        <v>41</v>
      </c>
      <c r="F258" s="9" t="s">
        <v>15</v>
      </c>
      <c r="G258" s="10">
        <v>1184.20225</v>
      </c>
      <c r="H258" s="10">
        <v>112.49921374999997</v>
      </c>
      <c r="I258" s="10">
        <v>95.330327022731865</v>
      </c>
      <c r="J258" s="10">
        <v>1392.03</v>
      </c>
    </row>
    <row r="259" spans="2:10" ht="21" x14ac:dyDescent="0.25">
      <c r="B259" s="6">
        <v>250</v>
      </c>
      <c r="C259" s="58" t="s">
        <v>41</v>
      </c>
      <c r="D259" s="58" t="s">
        <v>41</v>
      </c>
      <c r="E259" s="58" t="s">
        <v>41</v>
      </c>
      <c r="F259" s="9" t="s">
        <v>15</v>
      </c>
      <c r="G259" s="10">
        <v>1013.55975</v>
      </c>
      <c r="H259" s="10">
        <v>96.288176249999935</v>
      </c>
      <c r="I259" s="10">
        <v>81.736700238248687</v>
      </c>
      <c r="J259" s="10">
        <v>1191.5899999999999</v>
      </c>
    </row>
    <row r="260" spans="2:10" ht="21" x14ac:dyDescent="0.25">
      <c r="B260" s="6">
        <v>251</v>
      </c>
      <c r="C260" s="58" t="s">
        <v>41</v>
      </c>
      <c r="D260" s="58" t="s">
        <v>41</v>
      </c>
      <c r="E260" s="58" t="s">
        <v>41</v>
      </c>
      <c r="F260" s="9" t="s">
        <v>10</v>
      </c>
      <c r="G260" s="10">
        <v>60.53</v>
      </c>
      <c r="H260" s="10">
        <v>5.7503499999999974</v>
      </c>
      <c r="I260" s="10">
        <v>7.316522135624993</v>
      </c>
      <c r="J260" s="10">
        <v>73.599999999999994</v>
      </c>
    </row>
    <row r="261" spans="2:10" ht="21" x14ac:dyDescent="0.25">
      <c r="B261" s="6">
        <v>252</v>
      </c>
      <c r="C261" s="58" t="s">
        <v>41</v>
      </c>
      <c r="D261" s="58" t="s">
        <v>41</v>
      </c>
      <c r="E261" s="58" t="s">
        <v>41</v>
      </c>
      <c r="F261" s="9" t="s">
        <v>11</v>
      </c>
      <c r="G261" s="10">
        <v>751.20723499998826</v>
      </c>
      <c r="H261" s="10">
        <v>71.36468732499884</v>
      </c>
      <c r="I261" s="10">
        <v>90.801658075649357</v>
      </c>
      <c r="J261" s="10">
        <v>913.37</v>
      </c>
    </row>
    <row r="262" spans="2:10" ht="21" x14ac:dyDescent="0.25">
      <c r="B262" s="6">
        <v>253</v>
      </c>
      <c r="C262" s="58" t="s">
        <v>41</v>
      </c>
      <c r="D262" s="58" t="s">
        <v>41</v>
      </c>
      <c r="E262" s="58" t="s">
        <v>41</v>
      </c>
      <c r="F262" s="9" t="s">
        <v>11</v>
      </c>
      <c r="G262" s="10">
        <v>515.12274999999272</v>
      </c>
      <c r="H262" s="10">
        <v>48.936661249999247</v>
      </c>
      <c r="I262" s="10">
        <v>62.265108259358385</v>
      </c>
      <c r="J262" s="10">
        <v>626.32999999999993</v>
      </c>
    </row>
    <row r="263" spans="2:10" ht="21" x14ac:dyDescent="0.25">
      <c r="B263" s="6">
        <v>254</v>
      </c>
      <c r="C263" s="58" t="s">
        <v>41</v>
      </c>
      <c r="D263" s="58" t="s">
        <v>41</v>
      </c>
      <c r="E263" s="58" t="s">
        <v>41</v>
      </c>
      <c r="F263" s="9" t="s">
        <v>10</v>
      </c>
      <c r="G263" s="10">
        <v>554.38075000000094</v>
      </c>
      <c r="H263" s="10">
        <v>52.666171250000104</v>
      </c>
      <c r="I263" s="10">
        <v>58.662301273125024</v>
      </c>
      <c r="J263" s="10">
        <v>665.70999999999992</v>
      </c>
    </row>
    <row r="264" spans="2:10" x14ac:dyDescent="0.25">
      <c r="B264" s="6">
        <v>255</v>
      </c>
      <c r="C264" s="58" t="s">
        <v>41</v>
      </c>
      <c r="D264" s="58" t="s">
        <v>41</v>
      </c>
      <c r="E264" s="58" t="s">
        <v>41</v>
      </c>
      <c r="F264" s="9" t="s">
        <v>14</v>
      </c>
      <c r="G264" s="10">
        <v>1498.4502499999999</v>
      </c>
      <c r="H264" s="10">
        <v>138.60977374999993</v>
      </c>
      <c r="I264" s="10">
        <v>116.74760004606239</v>
      </c>
      <c r="J264" s="10">
        <v>1753.8100000000004</v>
      </c>
    </row>
    <row r="265" spans="2:10" ht="21" x14ac:dyDescent="0.25">
      <c r="B265" s="6">
        <v>256</v>
      </c>
      <c r="C265" s="58" t="s">
        <v>41</v>
      </c>
      <c r="D265" s="58" t="s">
        <v>41</v>
      </c>
      <c r="E265" s="58" t="s">
        <v>41</v>
      </c>
      <c r="F265" s="9" t="s">
        <v>15</v>
      </c>
      <c r="G265" s="10">
        <v>393.65374999999995</v>
      </c>
      <c r="H265" s="10">
        <v>37.39710625</v>
      </c>
      <c r="I265" s="10">
        <v>34.04928636044346</v>
      </c>
      <c r="J265" s="10">
        <v>465.09</v>
      </c>
    </row>
    <row r="266" spans="2:10" ht="21" x14ac:dyDescent="0.25">
      <c r="B266" s="6">
        <v>257</v>
      </c>
      <c r="C266" s="58" t="s">
        <v>41</v>
      </c>
      <c r="D266" s="58" t="s">
        <v>41</v>
      </c>
      <c r="E266" s="58" t="s">
        <v>41</v>
      </c>
      <c r="F266" s="9" t="s">
        <v>10</v>
      </c>
      <c r="G266" s="10">
        <v>38.82</v>
      </c>
      <c r="H266" s="10">
        <v>3.6878999999999991</v>
      </c>
      <c r="I266" s="10">
        <v>4.6923408112499914</v>
      </c>
      <c r="J266" s="10">
        <v>47.199999999999996</v>
      </c>
    </row>
    <row r="267" spans="2:10" ht="21" x14ac:dyDescent="0.25">
      <c r="B267" s="6">
        <v>258</v>
      </c>
      <c r="C267" s="58" t="s">
        <v>41</v>
      </c>
      <c r="D267" s="58" t="s">
        <v>41</v>
      </c>
      <c r="E267" s="58" t="s">
        <v>41</v>
      </c>
      <c r="F267" s="9" t="s">
        <v>11</v>
      </c>
      <c r="G267" s="10">
        <v>476.04619999999449</v>
      </c>
      <c r="H267" s="10">
        <v>45.224388999999462</v>
      </c>
      <c r="I267" s="10">
        <v>57.541757143236737</v>
      </c>
      <c r="J267" s="10">
        <v>578.80999999999995</v>
      </c>
    </row>
    <row r="268" spans="2:10" ht="21" x14ac:dyDescent="0.25">
      <c r="B268" s="6">
        <v>259</v>
      </c>
      <c r="C268" s="58" t="s">
        <v>41</v>
      </c>
      <c r="D268" s="58" t="s">
        <v>41</v>
      </c>
      <c r="E268" s="58" t="s">
        <v>41</v>
      </c>
      <c r="F268" s="9" t="s">
        <v>15</v>
      </c>
      <c r="G268" s="10">
        <v>957.59999999999991</v>
      </c>
      <c r="H268" s="10">
        <v>90.97199999999998</v>
      </c>
      <c r="I268" s="10">
        <v>36.095074615384533</v>
      </c>
      <c r="J268" s="10">
        <v>1084.6799999999998</v>
      </c>
    </row>
    <row r="269" spans="2:10" x14ac:dyDescent="0.25">
      <c r="B269" s="6">
        <v>260</v>
      </c>
      <c r="C269" s="58" t="s">
        <v>41</v>
      </c>
      <c r="D269" s="58" t="s">
        <v>41</v>
      </c>
      <c r="E269" s="58" t="s">
        <v>41</v>
      </c>
      <c r="F269" s="9" t="s">
        <v>14</v>
      </c>
      <c r="G269" s="10">
        <v>1015.04025</v>
      </c>
      <c r="H269" s="10">
        <v>96.428823749999992</v>
      </c>
      <c r="I269" s="10">
        <v>70.894522501359376</v>
      </c>
      <c r="J269" s="10">
        <v>1182.3600000000001</v>
      </c>
    </row>
    <row r="270" spans="2:10" ht="21" x14ac:dyDescent="0.25">
      <c r="B270" s="6">
        <v>261</v>
      </c>
      <c r="C270" s="58" t="s">
        <v>41</v>
      </c>
      <c r="D270" s="58" t="s">
        <v>41</v>
      </c>
      <c r="E270" s="58" t="s">
        <v>41</v>
      </c>
      <c r="F270" s="9" t="s">
        <v>10</v>
      </c>
      <c r="G270" s="10">
        <v>90.97</v>
      </c>
      <c r="H270" s="10">
        <v>8.6421500000000009</v>
      </c>
      <c r="I270" s="10">
        <v>1.6282755288461459</v>
      </c>
      <c r="J270" s="10">
        <v>101.24</v>
      </c>
    </row>
    <row r="271" spans="2:10" ht="21" x14ac:dyDescent="0.25">
      <c r="B271" s="6">
        <v>262</v>
      </c>
      <c r="C271" s="58" t="s">
        <v>41</v>
      </c>
      <c r="D271" s="58" t="s">
        <v>41</v>
      </c>
      <c r="E271" s="58" t="s">
        <v>41</v>
      </c>
      <c r="F271" s="9" t="s">
        <v>10</v>
      </c>
      <c r="G271" s="10">
        <v>2195.1737499999999</v>
      </c>
      <c r="H271" s="10">
        <v>208.54150624999988</v>
      </c>
      <c r="I271" s="10">
        <v>102.66073563486049</v>
      </c>
      <c r="J271" s="10">
        <v>2506.37</v>
      </c>
    </row>
    <row r="272" spans="2:10" x14ac:dyDescent="0.25">
      <c r="B272" s="6">
        <v>263</v>
      </c>
      <c r="C272" s="58" t="s">
        <v>41</v>
      </c>
      <c r="D272" s="58" t="s">
        <v>41</v>
      </c>
      <c r="E272" s="58" t="s">
        <v>41</v>
      </c>
      <c r="F272" s="9" t="s">
        <v>17</v>
      </c>
      <c r="G272" s="10">
        <v>1262.5092500000001</v>
      </c>
      <c r="H272" s="10">
        <v>118.95037875000001</v>
      </c>
      <c r="I272" s="10">
        <v>63.408719433735541</v>
      </c>
      <c r="J272" s="10">
        <v>1444.8600000000001</v>
      </c>
    </row>
    <row r="273" spans="2:10" x14ac:dyDescent="0.25">
      <c r="B273" s="6">
        <v>264</v>
      </c>
      <c r="C273" s="58" t="s">
        <v>41</v>
      </c>
      <c r="D273" s="58" t="s">
        <v>41</v>
      </c>
      <c r="E273" s="58" t="s">
        <v>41</v>
      </c>
      <c r="F273" s="9" t="s">
        <v>9</v>
      </c>
      <c r="G273" s="10">
        <v>1561.52675</v>
      </c>
      <c r="H273" s="10">
        <v>148.34504124999989</v>
      </c>
      <c r="I273" s="10">
        <v>89.768269040625</v>
      </c>
      <c r="J273" s="10">
        <v>1799.6499999999999</v>
      </c>
    </row>
    <row r="274" spans="2:10" ht="21" x14ac:dyDescent="0.25">
      <c r="B274" s="6">
        <v>265</v>
      </c>
      <c r="C274" s="58" t="s">
        <v>41</v>
      </c>
      <c r="D274" s="58" t="s">
        <v>41</v>
      </c>
      <c r="E274" s="58" t="s">
        <v>41</v>
      </c>
      <c r="F274" s="9" t="s">
        <v>15</v>
      </c>
      <c r="G274" s="10">
        <v>169.84275</v>
      </c>
      <c r="H274" s="10">
        <v>16.135061250000007</v>
      </c>
      <c r="I274" s="10">
        <v>20.529625639359352</v>
      </c>
      <c r="J274" s="10">
        <v>206.51000000000002</v>
      </c>
    </row>
    <row r="275" spans="2:10" ht="21" x14ac:dyDescent="0.25">
      <c r="B275" s="6">
        <v>266</v>
      </c>
      <c r="C275" s="58" t="s">
        <v>41</v>
      </c>
      <c r="D275" s="58" t="s">
        <v>41</v>
      </c>
      <c r="E275" s="58" t="s">
        <v>41</v>
      </c>
      <c r="F275" s="9" t="s">
        <v>15</v>
      </c>
      <c r="G275" s="10">
        <v>907.34874999999988</v>
      </c>
      <c r="H275" s="10">
        <v>86.19813124999996</v>
      </c>
      <c r="I275" s="10">
        <v>54.908236814080453</v>
      </c>
      <c r="J275" s="10">
        <v>1048.46</v>
      </c>
    </row>
    <row r="276" spans="2:10" ht="21" x14ac:dyDescent="0.25">
      <c r="B276" s="6">
        <v>267</v>
      </c>
      <c r="C276" s="58" t="s">
        <v>41</v>
      </c>
      <c r="D276" s="58" t="s">
        <v>41</v>
      </c>
      <c r="E276" s="58" t="s">
        <v>41</v>
      </c>
      <c r="F276" s="9" t="s">
        <v>15</v>
      </c>
      <c r="G276" s="10">
        <v>99.75</v>
      </c>
      <c r="H276" s="10">
        <v>9.4762499999999932</v>
      </c>
      <c r="I276" s="10">
        <v>3.655983894230765</v>
      </c>
      <c r="J276" s="10">
        <v>112.89</v>
      </c>
    </row>
    <row r="277" spans="2:10" ht="21" x14ac:dyDescent="0.25">
      <c r="B277" s="6">
        <v>268</v>
      </c>
      <c r="C277" s="58" t="s">
        <v>41</v>
      </c>
      <c r="D277" s="58" t="s">
        <v>41</v>
      </c>
      <c r="E277" s="58" t="s">
        <v>41</v>
      </c>
      <c r="F277" s="9" t="s">
        <v>11</v>
      </c>
      <c r="G277" s="10">
        <v>97.763125000005402</v>
      </c>
      <c r="H277" s="10">
        <v>9.2874968750005138</v>
      </c>
      <c r="I277" s="10">
        <v>11.817050522227206</v>
      </c>
      <c r="J277" s="10">
        <v>0</v>
      </c>
    </row>
    <row r="278" spans="2:10" ht="21" x14ac:dyDescent="0.25">
      <c r="B278" s="6">
        <v>269</v>
      </c>
      <c r="C278" s="58" t="s">
        <v>41</v>
      </c>
      <c r="D278" s="58" t="s">
        <v>41</v>
      </c>
      <c r="E278" s="58" t="s">
        <v>41</v>
      </c>
      <c r="F278" s="9" t="s">
        <v>11</v>
      </c>
      <c r="G278" s="10">
        <v>444.38249999997606</v>
      </c>
      <c r="H278" s="10">
        <v>42.216337499997735</v>
      </c>
      <c r="I278" s="10">
        <v>53.714429174528277</v>
      </c>
      <c r="J278" s="10">
        <v>540.31000000000006</v>
      </c>
    </row>
    <row r="279" spans="2:10" x14ac:dyDescent="0.25">
      <c r="B279" s="6">
        <v>270</v>
      </c>
      <c r="C279" s="58" t="s">
        <v>41</v>
      </c>
      <c r="D279" s="58" t="s">
        <v>41</v>
      </c>
      <c r="E279" s="58" t="s">
        <v>41</v>
      </c>
      <c r="F279" s="9" t="s">
        <v>9</v>
      </c>
      <c r="G279" s="10">
        <v>852.00675000000001</v>
      </c>
      <c r="H279" s="10">
        <v>80.940641249999942</v>
      </c>
      <c r="I279" s="10">
        <v>60.925680111187489</v>
      </c>
      <c r="J279" s="10">
        <v>993.88</v>
      </c>
    </row>
    <row r="280" spans="2:10" ht="21" x14ac:dyDescent="0.25">
      <c r="B280" s="6">
        <v>271</v>
      </c>
      <c r="C280" s="58" t="s">
        <v>41</v>
      </c>
      <c r="D280" s="58" t="s">
        <v>41</v>
      </c>
      <c r="E280" s="58" t="s">
        <v>41</v>
      </c>
      <c r="F280" s="9" t="s">
        <v>10</v>
      </c>
      <c r="G280" s="10">
        <v>35.915500000000179</v>
      </c>
      <c r="H280" s="10">
        <v>3.4119725000000187</v>
      </c>
      <c r="I280" s="10">
        <v>2.0646923062500093</v>
      </c>
      <c r="J280" s="10">
        <v>41.39</v>
      </c>
    </row>
    <row r="281" spans="2:10" ht="21" x14ac:dyDescent="0.25">
      <c r="B281" s="6">
        <v>272</v>
      </c>
      <c r="C281" s="58" t="s">
        <v>41</v>
      </c>
      <c r="D281" s="58" t="s">
        <v>41</v>
      </c>
      <c r="E281" s="58" t="s">
        <v>41</v>
      </c>
      <c r="F281" s="9" t="s">
        <v>10</v>
      </c>
      <c r="G281" s="10">
        <v>28.88</v>
      </c>
      <c r="H281" s="10">
        <v>2.7436000000000007</v>
      </c>
      <c r="I281" s="10">
        <v>3.4908501449999925</v>
      </c>
      <c r="J281" s="10">
        <v>35.11</v>
      </c>
    </row>
    <row r="282" spans="2:10" ht="21" x14ac:dyDescent="0.25">
      <c r="B282" s="6">
        <v>273</v>
      </c>
      <c r="C282" s="58" t="s">
        <v>41</v>
      </c>
      <c r="D282" s="58" t="s">
        <v>41</v>
      </c>
      <c r="E282" s="58" t="s">
        <v>41</v>
      </c>
      <c r="F282" s="9" t="s">
        <v>10</v>
      </c>
      <c r="G282" s="10">
        <v>575.13750000000039</v>
      </c>
      <c r="H282" s="10">
        <v>54.638062500000046</v>
      </c>
      <c r="I282" s="10">
        <v>49.601470280624937</v>
      </c>
      <c r="J282" s="10">
        <v>679.38</v>
      </c>
    </row>
    <row r="283" spans="2:10" ht="21" x14ac:dyDescent="0.25">
      <c r="B283" s="6">
        <v>274</v>
      </c>
      <c r="C283" s="58" t="s">
        <v>41</v>
      </c>
      <c r="D283" s="58" t="s">
        <v>41</v>
      </c>
      <c r="E283" s="58" t="s">
        <v>41</v>
      </c>
      <c r="F283" s="9" t="s">
        <v>10</v>
      </c>
      <c r="G283" s="10">
        <v>110.28100000000001</v>
      </c>
      <c r="H283" s="10">
        <v>10.476694999999978</v>
      </c>
      <c r="I283" s="10">
        <v>13.330140056812496</v>
      </c>
      <c r="J283" s="10">
        <v>134.09</v>
      </c>
    </row>
    <row r="284" spans="2:10" ht="21" x14ac:dyDescent="0.25">
      <c r="B284" s="6">
        <v>275</v>
      </c>
      <c r="C284" s="58" t="s">
        <v>41</v>
      </c>
      <c r="D284" s="58" t="s">
        <v>41</v>
      </c>
      <c r="E284" s="58" t="s">
        <v>41</v>
      </c>
      <c r="F284" s="9" t="s">
        <v>15</v>
      </c>
      <c r="G284" s="10">
        <v>394.62675000000002</v>
      </c>
      <c r="H284" s="10">
        <v>37.489541250000002</v>
      </c>
      <c r="I284" s="10">
        <v>22.686105290624994</v>
      </c>
      <c r="J284" s="10">
        <v>454.81</v>
      </c>
    </row>
    <row r="285" spans="2:10" ht="21" x14ac:dyDescent="0.25">
      <c r="B285" s="6">
        <v>276</v>
      </c>
      <c r="C285" s="58" t="s">
        <v>41</v>
      </c>
      <c r="D285" s="58" t="s">
        <v>41</v>
      </c>
      <c r="E285" s="58" t="s">
        <v>41</v>
      </c>
      <c r="F285" s="9" t="s">
        <v>15</v>
      </c>
      <c r="G285" s="10">
        <v>212.54099999999997</v>
      </c>
      <c r="H285" s="10">
        <v>20.191394999999993</v>
      </c>
      <c r="I285" s="10">
        <v>14.726952148781244</v>
      </c>
      <c r="J285" s="10">
        <v>0</v>
      </c>
    </row>
    <row r="286" spans="2:10" ht="21" x14ac:dyDescent="0.25">
      <c r="B286" s="6">
        <v>277</v>
      </c>
      <c r="C286" s="58" t="s">
        <v>41</v>
      </c>
      <c r="D286" s="58" t="s">
        <v>41</v>
      </c>
      <c r="E286" s="58" t="s">
        <v>41</v>
      </c>
      <c r="F286" s="9" t="s">
        <v>15</v>
      </c>
      <c r="G286" s="10">
        <v>770.61074999999994</v>
      </c>
      <c r="H286" s="10">
        <v>73.208021250000002</v>
      </c>
      <c r="I286" s="10">
        <v>44.300485490624965</v>
      </c>
      <c r="J286" s="10">
        <v>888.12</v>
      </c>
    </row>
    <row r="287" spans="2:10" ht="21" x14ac:dyDescent="0.25">
      <c r="B287" s="6">
        <v>278</v>
      </c>
      <c r="C287" s="58" t="s">
        <v>41</v>
      </c>
      <c r="D287" s="58" t="s">
        <v>41</v>
      </c>
      <c r="E287" s="58" t="s">
        <v>41</v>
      </c>
      <c r="F287" s="9" t="s">
        <v>10</v>
      </c>
      <c r="G287" s="10">
        <v>1260.9094918128671</v>
      </c>
      <c r="H287" s="10">
        <v>119.78640172222231</v>
      </c>
      <c r="I287" s="10">
        <v>109.61852917309204</v>
      </c>
      <c r="J287" s="10">
        <v>1490.3200000000002</v>
      </c>
    </row>
    <row r="288" spans="2:10" ht="21" x14ac:dyDescent="0.25">
      <c r="B288" s="6">
        <v>279</v>
      </c>
      <c r="C288" s="58" t="s">
        <v>41</v>
      </c>
      <c r="D288" s="58" t="s">
        <v>41</v>
      </c>
      <c r="E288" s="58" t="s">
        <v>41</v>
      </c>
      <c r="F288" s="9" t="s">
        <v>11</v>
      </c>
      <c r="G288" s="10">
        <v>185.49050000000784</v>
      </c>
      <c r="H288" s="10">
        <v>17.621597500000728</v>
      </c>
      <c r="I288" s="10">
        <v>22.420470298774973</v>
      </c>
      <c r="J288" s="10">
        <v>225.53000000000003</v>
      </c>
    </row>
    <row r="289" spans="2:10" ht="21" x14ac:dyDescent="0.25">
      <c r="B289" s="6">
        <v>280</v>
      </c>
      <c r="C289" s="58" t="s">
        <v>41</v>
      </c>
      <c r="D289" s="58" t="s">
        <v>41</v>
      </c>
      <c r="E289" s="58" t="s">
        <v>41</v>
      </c>
      <c r="F289" s="9" t="s">
        <v>11</v>
      </c>
      <c r="G289" s="10">
        <v>98.737750000008262</v>
      </c>
      <c r="H289" s="10">
        <v>9.3800862500007813</v>
      </c>
      <c r="I289" s="10">
        <v>11.934780417592334</v>
      </c>
      <c r="J289" s="10">
        <v>120.04999999999998</v>
      </c>
    </row>
    <row r="290" spans="2:10" ht="21" x14ac:dyDescent="0.25">
      <c r="B290" s="6">
        <v>281</v>
      </c>
      <c r="C290" s="58" t="s">
        <v>41</v>
      </c>
      <c r="D290" s="58" t="s">
        <v>41</v>
      </c>
      <c r="E290" s="58" t="s">
        <v>41</v>
      </c>
      <c r="F290" s="9" t="s">
        <v>15</v>
      </c>
      <c r="G290" s="10">
        <v>1053.1499999999999</v>
      </c>
      <c r="H290" s="10">
        <v>100.04924999999992</v>
      </c>
      <c r="I290" s="10">
        <v>47.282805432692328</v>
      </c>
      <c r="J290" s="10">
        <v>1200.49</v>
      </c>
    </row>
    <row r="291" spans="2:10" ht="21" x14ac:dyDescent="0.25">
      <c r="B291" s="6">
        <v>282</v>
      </c>
      <c r="C291" s="58" t="s">
        <v>41</v>
      </c>
      <c r="D291" s="58" t="s">
        <v>41</v>
      </c>
      <c r="E291" s="58" t="s">
        <v>41</v>
      </c>
      <c r="F291" s="9" t="s">
        <v>10</v>
      </c>
      <c r="G291" s="10">
        <v>26.952249999999999</v>
      </c>
      <c r="H291" s="10">
        <v>2.5604637499999967</v>
      </c>
      <c r="I291" s="10">
        <v>3.2578346890781233</v>
      </c>
      <c r="J291" s="10">
        <v>0</v>
      </c>
    </row>
    <row r="292" spans="2:10" ht="21" x14ac:dyDescent="0.25">
      <c r="B292" s="6">
        <v>283</v>
      </c>
      <c r="C292" s="58" t="s">
        <v>41</v>
      </c>
      <c r="D292" s="58" t="s">
        <v>41</v>
      </c>
      <c r="E292" s="58" t="s">
        <v>41</v>
      </c>
      <c r="F292" s="9" t="s">
        <v>10</v>
      </c>
      <c r="G292" s="10">
        <v>175.93275</v>
      </c>
      <c r="H292" s="10">
        <v>16.713611249999985</v>
      </c>
      <c r="I292" s="10">
        <v>10.113933965624994</v>
      </c>
      <c r="J292" s="10">
        <v>0</v>
      </c>
    </row>
    <row r="293" spans="2:10" ht="21" x14ac:dyDescent="0.25">
      <c r="B293" s="6">
        <v>284</v>
      </c>
      <c r="C293" s="58" t="s">
        <v>41</v>
      </c>
      <c r="D293" s="58" t="s">
        <v>41</v>
      </c>
      <c r="E293" s="58" t="s">
        <v>41</v>
      </c>
      <c r="F293" s="9" t="s">
        <v>10</v>
      </c>
      <c r="G293" s="10">
        <v>1222.7831999999999</v>
      </c>
      <c r="H293" s="10">
        <v>116.16440399999993</v>
      </c>
      <c r="I293" s="10">
        <v>85.666051241249818</v>
      </c>
      <c r="J293" s="10">
        <v>1424.6100000000001</v>
      </c>
    </row>
    <row r="294" spans="2:10" ht="21" x14ac:dyDescent="0.25">
      <c r="B294" s="6">
        <v>285</v>
      </c>
      <c r="C294" s="58" t="s">
        <v>41</v>
      </c>
      <c r="D294" s="58" t="s">
        <v>41</v>
      </c>
      <c r="E294" s="58" t="s">
        <v>41</v>
      </c>
      <c r="F294" s="9" t="s">
        <v>10</v>
      </c>
      <c r="G294" s="10">
        <v>54.010249999999971</v>
      </c>
      <c r="H294" s="10">
        <v>5.1309737499999954</v>
      </c>
      <c r="I294" s="10">
        <v>3.1049142468749977</v>
      </c>
      <c r="J294" s="10">
        <v>62.24</v>
      </c>
    </row>
    <row r="295" spans="2:10" ht="21" x14ac:dyDescent="0.25">
      <c r="B295" s="6">
        <v>286</v>
      </c>
      <c r="C295" s="58" t="s">
        <v>41</v>
      </c>
      <c r="D295" s="58" t="s">
        <v>41</v>
      </c>
      <c r="E295" s="58" t="s">
        <v>41</v>
      </c>
      <c r="F295" s="9" t="s">
        <v>10</v>
      </c>
      <c r="G295" s="10">
        <v>214.42000000000002</v>
      </c>
      <c r="H295" s="10">
        <v>20.369900000000001</v>
      </c>
      <c r="I295" s="10">
        <v>8.3660400576922882</v>
      </c>
      <c r="J295" s="10">
        <v>243.16000000000003</v>
      </c>
    </row>
    <row r="296" spans="2:10" ht="21" x14ac:dyDescent="0.25">
      <c r="B296" s="6">
        <v>287</v>
      </c>
      <c r="C296" s="58" t="s">
        <v>41</v>
      </c>
      <c r="D296" s="58" t="s">
        <v>41</v>
      </c>
      <c r="E296" s="58" t="s">
        <v>41</v>
      </c>
      <c r="F296" s="9" t="s">
        <v>11</v>
      </c>
      <c r="G296" s="10">
        <v>85.727500000001783</v>
      </c>
      <c r="H296" s="10">
        <v>8.144112500000162</v>
      </c>
      <c r="I296" s="10">
        <v>10.362252624843947</v>
      </c>
      <c r="J296" s="10">
        <v>104.23</v>
      </c>
    </row>
    <row r="297" spans="2:10" ht="21" x14ac:dyDescent="0.25">
      <c r="B297" s="6">
        <v>288</v>
      </c>
      <c r="C297" s="58" t="s">
        <v>41</v>
      </c>
      <c r="D297" s="58" t="s">
        <v>41</v>
      </c>
      <c r="E297" s="58" t="s">
        <v>41</v>
      </c>
      <c r="F297" s="9" t="s">
        <v>11</v>
      </c>
      <c r="G297" s="10">
        <v>274.8299999999997</v>
      </c>
      <c r="H297" s="10">
        <v>26.108849999999975</v>
      </c>
      <c r="I297" s="10">
        <v>19.050399238124982</v>
      </c>
      <c r="J297" s="10">
        <v>319.99</v>
      </c>
    </row>
    <row r="298" spans="2:10" ht="21" x14ac:dyDescent="0.25">
      <c r="B298" s="6">
        <v>289</v>
      </c>
      <c r="C298" s="58" t="s">
        <v>41</v>
      </c>
      <c r="D298" s="58" t="s">
        <v>41</v>
      </c>
      <c r="E298" s="58" t="s">
        <v>41</v>
      </c>
      <c r="F298" s="9" t="s">
        <v>15</v>
      </c>
      <c r="G298" s="10">
        <v>653.62149999999997</v>
      </c>
      <c r="H298" s="10">
        <v>62.094042499999944</v>
      </c>
      <c r="I298" s="10">
        <v>30.529309538942272</v>
      </c>
      <c r="J298" s="10">
        <v>746.26</v>
      </c>
    </row>
    <row r="299" spans="2:10" ht="21" x14ac:dyDescent="0.25">
      <c r="B299" s="6">
        <v>290</v>
      </c>
      <c r="C299" s="58" t="s">
        <v>41</v>
      </c>
      <c r="D299" s="58" t="s">
        <v>41</v>
      </c>
      <c r="E299" s="58" t="s">
        <v>41</v>
      </c>
      <c r="F299" s="9" t="s">
        <v>15</v>
      </c>
      <c r="G299" s="10">
        <v>225.75</v>
      </c>
      <c r="H299" s="10">
        <v>21.446249999999999</v>
      </c>
      <c r="I299" s="10">
        <v>11.626846875000005</v>
      </c>
      <c r="J299" s="10">
        <v>258.83</v>
      </c>
    </row>
    <row r="300" spans="2:10" ht="21" x14ac:dyDescent="0.25">
      <c r="B300" s="6">
        <v>291</v>
      </c>
      <c r="C300" s="58" t="s">
        <v>41</v>
      </c>
      <c r="D300" s="58" t="s">
        <v>41</v>
      </c>
      <c r="E300" s="58" t="s">
        <v>41</v>
      </c>
      <c r="F300" s="9" t="s">
        <v>10</v>
      </c>
      <c r="G300" s="10">
        <v>95.63924999999999</v>
      </c>
      <c r="H300" s="10">
        <v>9.0857287500000012</v>
      </c>
      <c r="I300" s="10">
        <v>5.4980613843749921</v>
      </c>
      <c r="J300" s="10">
        <v>110.23</v>
      </c>
    </row>
    <row r="301" spans="2:10" ht="21" x14ac:dyDescent="0.25">
      <c r="B301" s="6">
        <v>292</v>
      </c>
      <c r="C301" s="58" t="s">
        <v>41</v>
      </c>
      <c r="D301" s="58" t="s">
        <v>41</v>
      </c>
      <c r="E301" s="58" t="s">
        <v>41</v>
      </c>
      <c r="F301" s="9" t="s">
        <v>15</v>
      </c>
      <c r="G301" s="10">
        <v>159.6</v>
      </c>
      <c r="H301" s="10">
        <v>15.162000000000006</v>
      </c>
      <c r="I301" s="10">
        <v>9.1750049999999987</v>
      </c>
      <c r="J301" s="10">
        <v>183.94</v>
      </c>
    </row>
    <row r="302" spans="2:10" ht="21" x14ac:dyDescent="0.25">
      <c r="B302" s="6">
        <v>293</v>
      </c>
      <c r="C302" s="58" t="s">
        <v>41</v>
      </c>
      <c r="D302" s="58" t="s">
        <v>41</v>
      </c>
      <c r="E302" s="58" t="s">
        <v>41</v>
      </c>
      <c r="F302" s="9" t="s">
        <v>15</v>
      </c>
      <c r="G302" s="10">
        <v>1069.25</v>
      </c>
      <c r="H302" s="10">
        <v>101.5787499999999</v>
      </c>
      <c r="I302" s="10">
        <v>41.806899951923015</v>
      </c>
      <c r="J302" s="10">
        <v>1212.6399999999999</v>
      </c>
    </row>
    <row r="303" spans="2:10" ht="21" x14ac:dyDescent="0.25">
      <c r="B303" s="6">
        <v>294</v>
      </c>
      <c r="C303" s="58" t="s">
        <v>41</v>
      </c>
      <c r="D303" s="58" t="s">
        <v>41</v>
      </c>
      <c r="E303" s="58" t="s">
        <v>41</v>
      </c>
      <c r="F303" s="9" t="s">
        <v>15</v>
      </c>
      <c r="G303" s="10">
        <v>144.89999999999998</v>
      </c>
      <c r="H303" s="10">
        <v>13.765500000000003</v>
      </c>
      <c r="I303" s="10">
        <v>8.3299387499999966</v>
      </c>
      <c r="J303" s="10">
        <v>167.00000000000003</v>
      </c>
    </row>
    <row r="304" spans="2:10" x14ac:dyDescent="0.25">
      <c r="B304" s="6">
        <v>295</v>
      </c>
      <c r="C304" s="58" t="s">
        <v>41</v>
      </c>
      <c r="D304" s="58" t="s">
        <v>41</v>
      </c>
      <c r="E304" s="58" t="s">
        <v>41</v>
      </c>
      <c r="F304" s="9" t="s">
        <v>14</v>
      </c>
      <c r="G304" s="10">
        <v>812.84875</v>
      </c>
      <c r="H304" s="10">
        <v>77.220631249999997</v>
      </c>
      <c r="I304" s="10">
        <v>46.728642515624983</v>
      </c>
      <c r="J304" s="10">
        <v>936.80000000000007</v>
      </c>
    </row>
    <row r="305" spans="2:10" x14ac:dyDescent="0.25">
      <c r="B305" s="6">
        <v>296</v>
      </c>
      <c r="C305" s="58" t="s">
        <v>41</v>
      </c>
      <c r="D305" s="58" t="s">
        <v>41</v>
      </c>
      <c r="E305" s="58" t="s">
        <v>41</v>
      </c>
      <c r="F305" s="9" t="s">
        <v>14</v>
      </c>
      <c r="G305" s="10">
        <v>743.75</v>
      </c>
      <c r="H305" s="10">
        <v>70.65625</v>
      </c>
      <c r="I305" s="10">
        <v>28.900366586538439</v>
      </c>
      <c r="J305" s="10">
        <v>843.31</v>
      </c>
    </row>
    <row r="306" spans="2:10" ht="21" x14ac:dyDescent="0.25">
      <c r="B306" s="6">
        <v>297</v>
      </c>
      <c r="C306" s="58" t="s">
        <v>41</v>
      </c>
      <c r="D306" s="58" t="s">
        <v>41</v>
      </c>
      <c r="E306" s="58" t="s">
        <v>41</v>
      </c>
      <c r="F306" s="9" t="s">
        <v>15</v>
      </c>
      <c r="G306" s="10">
        <v>154.92224999999999</v>
      </c>
      <c r="H306" s="10">
        <v>14.717613749999998</v>
      </c>
      <c r="I306" s="10">
        <v>8.9060928468749978</v>
      </c>
      <c r="J306" s="10">
        <v>0</v>
      </c>
    </row>
    <row r="307" spans="2:10" x14ac:dyDescent="0.25">
      <c r="B307" s="6">
        <v>298</v>
      </c>
      <c r="C307" s="58" t="s">
        <v>41</v>
      </c>
      <c r="D307" s="58" t="s">
        <v>41</v>
      </c>
      <c r="E307" s="58" t="s">
        <v>41</v>
      </c>
      <c r="F307" s="9" t="s">
        <v>14</v>
      </c>
      <c r="G307" s="10">
        <v>283.92699999999996</v>
      </c>
      <c r="H307" s="10">
        <v>26.973064999999963</v>
      </c>
      <c r="I307" s="10">
        <v>16.322253412500004</v>
      </c>
      <c r="J307" s="10">
        <v>327.21999999999997</v>
      </c>
    </row>
    <row r="308" spans="2:10" ht="21" x14ac:dyDescent="0.25">
      <c r="B308" s="6">
        <v>299</v>
      </c>
      <c r="C308" s="58" t="s">
        <v>41</v>
      </c>
      <c r="D308" s="58" t="s">
        <v>41</v>
      </c>
      <c r="E308" s="58" t="s">
        <v>41</v>
      </c>
      <c r="F308" s="9" t="s">
        <v>15</v>
      </c>
      <c r="G308" s="10">
        <v>422.97675000000004</v>
      </c>
      <c r="H308" s="10">
        <v>40.18279124999998</v>
      </c>
      <c r="I308" s="10">
        <v>24.315875915624986</v>
      </c>
      <c r="J308" s="10">
        <v>0</v>
      </c>
    </row>
    <row r="309" spans="2:10" ht="21" x14ac:dyDescent="0.25">
      <c r="B309" s="6">
        <v>300</v>
      </c>
      <c r="C309" s="58" t="s">
        <v>41</v>
      </c>
      <c r="D309" s="58" t="s">
        <v>41</v>
      </c>
      <c r="E309" s="58" t="s">
        <v>41</v>
      </c>
      <c r="F309" s="9" t="s">
        <v>10</v>
      </c>
      <c r="G309" s="10">
        <v>57.19</v>
      </c>
      <c r="H309" s="10">
        <v>5.4330500000000015</v>
      </c>
      <c r="I309" s="10">
        <v>3.2877101249999967</v>
      </c>
      <c r="J309" s="10">
        <v>65.91</v>
      </c>
    </row>
    <row r="310" spans="2:10" x14ac:dyDescent="0.25">
      <c r="B310" s="6">
        <v>301</v>
      </c>
      <c r="C310" s="58" t="s">
        <v>41</v>
      </c>
      <c r="D310" s="58" t="s">
        <v>41</v>
      </c>
      <c r="E310" s="58" t="s">
        <v>41</v>
      </c>
      <c r="F310" s="9" t="s">
        <v>14</v>
      </c>
      <c r="G310" s="10">
        <v>1045.0415</v>
      </c>
      <c r="H310" s="10">
        <v>95.113952500000039</v>
      </c>
      <c r="I310" s="10">
        <v>47.201294629326924</v>
      </c>
      <c r="J310" s="10">
        <v>1187.3499999999999</v>
      </c>
    </row>
    <row r="311" spans="2:10" ht="21" x14ac:dyDescent="0.25">
      <c r="B311" s="6">
        <v>302</v>
      </c>
      <c r="C311" s="58" t="s">
        <v>41</v>
      </c>
      <c r="D311" s="58" t="s">
        <v>41</v>
      </c>
      <c r="E311" s="58" t="s">
        <v>41</v>
      </c>
      <c r="F311" s="9" t="s">
        <v>10</v>
      </c>
      <c r="G311" s="10">
        <v>18.73</v>
      </c>
      <c r="H311" s="10">
        <v>1.7793500000000009</v>
      </c>
      <c r="I311" s="10">
        <v>0.33524899038461342</v>
      </c>
      <c r="J311" s="10">
        <v>20.85</v>
      </c>
    </row>
    <row r="312" spans="2:10" x14ac:dyDescent="0.25">
      <c r="B312" s="6">
        <v>303</v>
      </c>
      <c r="C312" s="58" t="s">
        <v>41</v>
      </c>
      <c r="D312" s="58" t="s">
        <v>41</v>
      </c>
      <c r="E312" s="58" t="s">
        <v>41</v>
      </c>
      <c r="F312" s="9" t="s">
        <v>16</v>
      </c>
      <c r="G312" s="10">
        <v>3699.0639999999994</v>
      </c>
      <c r="H312" s="10">
        <v>323.41800000000012</v>
      </c>
      <c r="I312" s="10">
        <v>165.47806448076881</v>
      </c>
      <c r="J312" s="10">
        <v>4187.96</v>
      </c>
    </row>
    <row r="313" spans="2:10" ht="21" x14ac:dyDescent="0.25">
      <c r="B313" s="6">
        <v>304</v>
      </c>
      <c r="C313" s="58" t="s">
        <v>41</v>
      </c>
      <c r="D313" s="58" t="s">
        <v>41</v>
      </c>
      <c r="E313" s="58" t="s">
        <v>41</v>
      </c>
      <c r="F313" s="9" t="s">
        <v>11</v>
      </c>
      <c r="G313" s="10">
        <v>19.149999999999999</v>
      </c>
      <c r="H313" s="10">
        <v>1.8192500000000003</v>
      </c>
      <c r="I313" s="10">
        <v>1.1008856250000001</v>
      </c>
      <c r="J313" s="10">
        <v>0</v>
      </c>
    </row>
    <row r="314" spans="2:10" x14ac:dyDescent="0.25">
      <c r="B314" s="6">
        <v>305</v>
      </c>
      <c r="C314" s="58" t="s">
        <v>41</v>
      </c>
      <c r="D314" s="58" t="s">
        <v>41</v>
      </c>
      <c r="E314" s="58" t="s">
        <v>41</v>
      </c>
      <c r="F314" s="9" t="s">
        <v>14</v>
      </c>
      <c r="G314" s="10">
        <v>1005.7004999999999</v>
      </c>
      <c r="H314" s="10">
        <v>95.541547499999979</v>
      </c>
      <c r="I314" s="10">
        <v>57.815207493749995</v>
      </c>
      <c r="J314" s="10">
        <v>1159.06</v>
      </c>
    </row>
    <row r="315" spans="2:10" ht="21" x14ac:dyDescent="0.25">
      <c r="B315" s="6">
        <v>306</v>
      </c>
      <c r="C315" s="58" t="s">
        <v>41</v>
      </c>
      <c r="D315" s="58" t="s">
        <v>41</v>
      </c>
      <c r="E315" s="58" t="s">
        <v>41</v>
      </c>
      <c r="F315" s="9" t="s">
        <v>15</v>
      </c>
      <c r="G315" s="10">
        <v>398.99999999999994</v>
      </c>
      <c r="H315" s="10">
        <v>37.904999999999966</v>
      </c>
      <c r="I315" s="10">
        <v>8.7212959615384165</v>
      </c>
      <c r="J315" s="10">
        <v>445.62</v>
      </c>
    </row>
    <row r="316" spans="2:10" ht="21" x14ac:dyDescent="0.25">
      <c r="B316" s="6">
        <v>307</v>
      </c>
      <c r="C316" s="58" t="s">
        <v>41</v>
      </c>
      <c r="D316" s="58" t="s">
        <v>41</v>
      </c>
      <c r="E316" s="58" t="s">
        <v>41</v>
      </c>
      <c r="F316" s="9" t="s">
        <v>15</v>
      </c>
      <c r="G316" s="10">
        <v>422.39399999999995</v>
      </c>
      <c r="H316" s="10">
        <v>40.127430000000004</v>
      </c>
      <c r="I316" s="10">
        <v>24.282375075000004</v>
      </c>
      <c r="J316" s="10">
        <v>486.79999999999995</v>
      </c>
    </row>
    <row r="317" spans="2:10" ht="21" x14ac:dyDescent="0.25">
      <c r="B317" s="6">
        <v>308</v>
      </c>
      <c r="C317" s="58" t="s">
        <v>41</v>
      </c>
      <c r="D317" s="58" t="s">
        <v>41</v>
      </c>
      <c r="E317" s="58" t="s">
        <v>41</v>
      </c>
      <c r="F317" s="9" t="s">
        <v>15</v>
      </c>
      <c r="G317" s="10">
        <v>27.998249999999999</v>
      </c>
      <c r="H317" s="10">
        <v>2.6598337500000007</v>
      </c>
      <c r="I317" s="10">
        <v>1.6095493968749999</v>
      </c>
      <c r="J317" s="10">
        <v>32.270000000000003</v>
      </c>
    </row>
    <row r="318" spans="2:10" x14ac:dyDescent="0.25">
      <c r="B318" s="6">
        <v>309</v>
      </c>
      <c r="C318" s="58" t="s">
        <v>41</v>
      </c>
      <c r="D318" s="58" t="s">
        <v>41</v>
      </c>
      <c r="E318" s="58" t="s">
        <v>41</v>
      </c>
      <c r="F318" s="9" t="s">
        <v>14</v>
      </c>
      <c r="G318" s="10">
        <v>397.39350000000002</v>
      </c>
      <c r="H318" s="10">
        <v>37.75238250000001</v>
      </c>
      <c r="I318" s="10">
        <v>22.845158831249989</v>
      </c>
      <c r="J318" s="10">
        <v>457.99</v>
      </c>
    </row>
    <row r="319" spans="2:10" ht="21" x14ac:dyDescent="0.25">
      <c r="B319" s="6">
        <v>310</v>
      </c>
      <c r="C319" s="58" t="s">
        <v>41</v>
      </c>
      <c r="D319" s="58" t="s">
        <v>41</v>
      </c>
      <c r="E319" s="58" t="s">
        <v>41</v>
      </c>
      <c r="F319" s="9" t="s">
        <v>10</v>
      </c>
      <c r="G319" s="10">
        <v>67.200499999999991</v>
      </c>
      <c r="H319" s="10">
        <v>6.3840474999999941</v>
      </c>
      <c r="I319" s="10">
        <v>1.2028243341346183</v>
      </c>
      <c r="J319" s="10">
        <v>74.78</v>
      </c>
    </row>
    <row r="320" spans="2:10" x14ac:dyDescent="0.25">
      <c r="B320" s="6">
        <v>311</v>
      </c>
      <c r="C320" s="58" t="s">
        <v>41</v>
      </c>
      <c r="D320" s="58" t="s">
        <v>41</v>
      </c>
      <c r="E320" s="58" t="s">
        <v>41</v>
      </c>
      <c r="F320" s="9" t="s">
        <v>16</v>
      </c>
      <c r="G320" s="10">
        <v>1999.31</v>
      </c>
      <c r="H320" s="10">
        <v>189.93444999999974</v>
      </c>
      <c r="I320" s="10">
        <v>61.01268193269209</v>
      </c>
      <c r="J320" s="10">
        <v>2250.2600000000002</v>
      </c>
    </row>
    <row r="321" spans="2:10" ht="21" x14ac:dyDescent="0.25">
      <c r="B321" s="6">
        <v>312</v>
      </c>
      <c r="C321" s="58" t="s">
        <v>41</v>
      </c>
      <c r="D321" s="58" t="s">
        <v>41</v>
      </c>
      <c r="E321" s="58" t="s">
        <v>41</v>
      </c>
      <c r="F321" s="9" t="s">
        <v>15</v>
      </c>
      <c r="G321" s="10">
        <v>175.26075</v>
      </c>
      <c r="H321" s="10">
        <v>16.649771249999986</v>
      </c>
      <c r="I321" s="10">
        <v>10.075302365624992</v>
      </c>
      <c r="J321" s="10">
        <v>201.99</v>
      </c>
    </row>
    <row r="322" spans="2:10" ht="21" x14ac:dyDescent="0.25">
      <c r="B322" s="6">
        <v>313</v>
      </c>
      <c r="C322" s="58" t="s">
        <v>41</v>
      </c>
      <c r="D322" s="58" t="s">
        <v>41</v>
      </c>
      <c r="E322" s="58" t="s">
        <v>41</v>
      </c>
      <c r="F322" s="9" t="s">
        <v>10</v>
      </c>
      <c r="G322" s="10">
        <v>10.7</v>
      </c>
      <c r="H322" s="10">
        <v>1.0164999999999988</v>
      </c>
      <c r="I322" s="10">
        <v>0.19151971153846148</v>
      </c>
      <c r="J322" s="10">
        <v>11.909999999999998</v>
      </c>
    </row>
    <row r="323" spans="2:10" x14ac:dyDescent="0.25">
      <c r="B323" s="6">
        <v>314</v>
      </c>
      <c r="C323" s="58" t="s">
        <v>41</v>
      </c>
      <c r="D323" s="58" t="s">
        <v>41</v>
      </c>
      <c r="E323" s="58" t="s">
        <v>41</v>
      </c>
      <c r="F323" s="9" t="s">
        <v>14</v>
      </c>
      <c r="G323" s="10">
        <v>141.3475</v>
      </c>
      <c r="H323" s="10">
        <v>13.428012499999994</v>
      </c>
      <c r="I323" s="10">
        <v>2.5299843389422847</v>
      </c>
      <c r="J323" s="10">
        <v>157.31</v>
      </c>
    </row>
    <row r="324" spans="2:10" ht="21" x14ac:dyDescent="0.25">
      <c r="B324" s="6">
        <v>315</v>
      </c>
      <c r="C324" s="58" t="s">
        <v>41</v>
      </c>
      <c r="D324" s="58" t="s">
        <v>41</v>
      </c>
      <c r="E324" s="58" t="s">
        <v>41</v>
      </c>
      <c r="F324" s="9" t="s">
        <v>15</v>
      </c>
      <c r="G324" s="10">
        <v>359.09999999999997</v>
      </c>
      <c r="H324" s="10">
        <v>34.114500000000014</v>
      </c>
      <c r="I324" s="10">
        <v>8.0071243269230621</v>
      </c>
      <c r="J324" s="10">
        <v>401.21</v>
      </c>
    </row>
    <row r="325" spans="2:10" ht="21" x14ac:dyDescent="0.25">
      <c r="B325" s="6">
        <v>316</v>
      </c>
      <c r="C325" s="58" t="s">
        <v>41</v>
      </c>
      <c r="D325" s="58" t="s">
        <v>41</v>
      </c>
      <c r="E325" s="58" t="s">
        <v>41</v>
      </c>
      <c r="F325" s="9" t="s">
        <v>15</v>
      </c>
      <c r="G325" s="10">
        <v>409.5</v>
      </c>
      <c r="H325" s="10">
        <v>38.902500000000003</v>
      </c>
      <c r="I325" s="10">
        <v>14.063653557692305</v>
      </c>
      <c r="J325" s="10">
        <v>462.46999999999997</v>
      </c>
    </row>
    <row r="326" spans="2:10" ht="21" x14ac:dyDescent="0.25">
      <c r="B326" s="6">
        <v>317</v>
      </c>
      <c r="C326" s="58" t="s">
        <v>41</v>
      </c>
      <c r="D326" s="58" t="s">
        <v>41</v>
      </c>
      <c r="E326" s="58" t="s">
        <v>41</v>
      </c>
      <c r="F326" s="9" t="s">
        <v>15</v>
      </c>
      <c r="G326" s="10">
        <v>42.698250000000002</v>
      </c>
      <c r="H326" s="10">
        <v>4.056333749999995</v>
      </c>
      <c r="I326" s="10">
        <v>1.9697262728365406</v>
      </c>
      <c r="J326" s="10">
        <v>48.72</v>
      </c>
    </row>
    <row r="327" spans="2:10" ht="21" x14ac:dyDescent="0.25">
      <c r="B327" s="6">
        <v>318</v>
      </c>
      <c r="C327" s="58" t="s">
        <v>41</v>
      </c>
      <c r="D327" s="58" t="s">
        <v>41</v>
      </c>
      <c r="E327" s="58" t="s">
        <v>41</v>
      </c>
      <c r="F327" s="9" t="s">
        <v>15</v>
      </c>
      <c r="G327" s="10">
        <v>239.39999999999998</v>
      </c>
      <c r="H327" s="10">
        <v>22.742999999999995</v>
      </c>
      <c r="I327" s="10">
        <v>9.0237686538461332</v>
      </c>
      <c r="J327" s="10">
        <v>271.15999999999997</v>
      </c>
    </row>
    <row r="328" spans="2:10" ht="21" x14ac:dyDescent="0.25">
      <c r="B328" s="6">
        <v>319</v>
      </c>
      <c r="C328" s="58" t="s">
        <v>41</v>
      </c>
      <c r="D328" s="58" t="s">
        <v>41</v>
      </c>
      <c r="E328" s="58" t="s">
        <v>41</v>
      </c>
      <c r="F328" s="9" t="s">
        <v>15</v>
      </c>
      <c r="G328" s="10">
        <v>199.5</v>
      </c>
      <c r="H328" s="10">
        <v>18.952500000000008</v>
      </c>
      <c r="I328" s="10">
        <v>5.1504377884615309</v>
      </c>
      <c r="J328" s="10">
        <v>223.6</v>
      </c>
    </row>
    <row r="329" spans="2:10" ht="21" x14ac:dyDescent="0.25">
      <c r="B329" s="6">
        <v>320</v>
      </c>
      <c r="C329" s="58" t="s">
        <v>41</v>
      </c>
      <c r="D329" s="58" t="s">
        <v>41</v>
      </c>
      <c r="E329" s="58" t="s">
        <v>41</v>
      </c>
      <c r="F329" s="9" t="s">
        <v>15</v>
      </c>
      <c r="G329" s="10">
        <v>355.77499999999998</v>
      </c>
      <c r="H329" s="10">
        <v>33.798624999999987</v>
      </c>
      <c r="I329" s="10">
        <v>12.554717235576902</v>
      </c>
      <c r="J329" s="10">
        <v>402.13</v>
      </c>
    </row>
    <row r="330" spans="2:10" ht="21" x14ac:dyDescent="0.25">
      <c r="B330" s="6">
        <v>321</v>
      </c>
      <c r="C330" s="58" t="s">
        <v>41</v>
      </c>
      <c r="D330" s="58" t="s">
        <v>41</v>
      </c>
      <c r="E330" s="58" t="s">
        <v>41</v>
      </c>
      <c r="F330" s="9" t="s">
        <v>15</v>
      </c>
      <c r="G330" s="10">
        <v>224.87499999999997</v>
      </c>
      <c r="H330" s="10">
        <v>21.363124999999997</v>
      </c>
      <c r="I330" s="10">
        <v>4.0250462740384592</v>
      </c>
      <c r="J330" s="10">
        <v>250.27</v>
      </c>
    </row>
    <row r="331" spans="2:10" x14ac:dyDescent="0.25">
      <c r="B331" s="6">
        <v>322</v>
      </c>
      <c r="C331" s="58" t="s">
        <v>41</v>
      </c>
      <c r="D331" s="58" t="s">
        <v>41</v>
      </c>
      <c r="E331" s="58" t="s">
        <v>41</v>
      </c>
      <c r="F331" s="9" t="s">
        <v>14</v>
      </c>
      <c r="G331" s="10">
        <v>403.84575000000001</v>
      </c>
      <c r="H331" s="10">
        <v>38.365346250000016</v>
      </c>
      <c r="I331" s="10">
        <v>7.2284506117788396</v>
      </c>
      <c r="J331" s="10">
        <v>449.45000000000005</v>
      </c>
    </row>
    <row r="332" spans="2:10" ht="21" x14ac:dyDescent="0.25">
      <c r="B332" s="6">
        <v>323</v>
      </c>
      <c r="C332" s="58" t="s">
        <v>41</v>
      </c>
      <c r="D332" s="58" t="s">
        <v>41</v>
      </c>
      <c r="E332" s="58" t="s">
        <v>41</v>
      </c>
      <c r="F332" s="9" t="s">
        <v>15</v>
      </c>
      <c r="G332" s="10">
        <v>382.72499999999997</v>
      </c>
      <c r="H332" s="10">
        <v>36.358875000000012</v>
      </c>
      <c r="I332" s="10">
        <v>6.8504094951923094</v>
      </c>
      <c r="J332" s="10">
        <v>425.94000000000005</v>
      </c>
    </row>
    <row r="333" spans="2:10" ht="21" x14ac:dyDescent="0.25">
      <c r="B333" s="6">
        <v>324</v>
      </c>
      <c r="C333" s="58" t="s">
        <v>41</v>
      </c>
      <c r="D333" s="58" t="s">
        <v>41</v>
      </c>
      <c r="E333" s="58" t="s">
        <v>41</v>
      </c>
      <c r="F333" s="9" t="s">
        <v>15</v>
      </c>
      <c r="G333" s="10">
        <v>438.9</v>
      </c>
      <c r="H333" s="10">
        <v>41.69550000000001</v>
      </c>
      <c r="I333" s="10">
        <v>12.594626826923047</v>
      </c>
      <c r="J333" s="10">
        <v>493.17999999999995</v>
      </c>
    </row>
    <row r="334" spans="2:10" ht="21" x14ac:dyDescent="0.25">
      <c r="B334" s="6">
        <v>325</v>
      </c>
      <c r="C334" s="58" t="s">
        <v>41</v>
      </c>
      <c r="D334" s="58" t="s">
        <v>41</v>
      </c>
      <c r="E334" s="58" t="s">
        <v>41</v>
      </c>
      <c r="F334" s="9" t="s">
        <v>15</v>
      </c>
      <c r="G334" s="10">
        <v>57.749999999999993</v>
      </c>
      <c r="H334" s="10">
        <v>5.4862499999999983</v>
      </c>
      <c r="I334" s="10">
        <v>2.1767862980769195</v>
      </c>
      <c r="J334" s="10">
        <v>65.419999999999987</v>
      </c>
    </row>
    <row r="335" spans="2:10" ht="21" x14ac:dyDescent="0.25">
      <c r="B335" s="6">
        <v>326</v>
      </c>
      <c r="C335" s="58" t="s">
        <v>41</v>
      </c>
      <c r="D335" s="58" t="s">
        <v>41</v>
      </c>
      <c r="E335" s="58" t="s">
        <v>41</v>
      </c>
      <c r="F335" s="9" t="s">
        <v>15</v>
      </c>
      <c r="G335" s="10">
        <v>147</v>
      </c>
      <c r="H335" s="10">
        <v>13.965000000000003</v>
      </c>
      <c r="I335" s="10">
        <v>2.6311586538461427</v>
      </c>
      <c r="J335" s="10">
        <v>163.6</v>
      </c>
    </row>
    <row r="336" spans="2:10" ht="21" x14ac:dyDescent="0.25">
      <c r="B336" s="6">
        <v>327</v>
      </c>
      <c r="C336" s="58" t="s">
        <v>41</v>
      </c>
      <c r="D336" s="58" t="s">
        <v>41</v>
      </c>
      <c r="E336" s="58" t="s">
        <v>41</v>
      </c>
      <c r="F336" s="9" t="s">
        <v>15</v>
      </c>
      <c r="G336" s="10">
        <v>142.80000000000001</v>
      </c>
      <c r="H336" s="10">
        <v>13.565999999999985</v>
      </c>
      <c r="I336" s="10">
        <v>3.3873403846153671</v>
      </c>
      <c r="J336" s="10">
        <v>159.76</v>
      </c>
    </row>
    <row r="337" spans="2:10" ht="21" x14ac:dyDescent="0.25">
      <c r="B337" s="6">
        <v>328</v>
      </c>
      <c r="C337" s="58" t="s">
        <v>41</v>
      </c>
      <c r="D337" s="58" t="s">
        <v>41</v>
      </c>
      <c r="E337" s="58" t="s">
        <v>41</v>
      </c>
      <c r="F337" s="9" t="s">
        <v>10</v>
      </c>
      <c r="G337" s="10">
        <v>12.84</v>
      </c>
      <c r="H337" s="10">
        <v>1.2197999999999993</v>
      </c>
      <c r="I337" s="10">
        <v>0.22982365384615377</v>
      </c>
      <c r="J337" s="10">
        <v>14.290000000000001</v>
      </c>
    </row>
    <row r="338" spans="2:10" ht="21" x14ac:dyDescent="0.25">
      <c r="B338" s="6">
        <v>329</v>
      </c>
      <c r="C338" s="58" t="s">
        <v>41</v>
      </c>
      <c r="D338" s="58" t="s">
        <v>41</v>
      </c>
      <c r="E338" s="58" t="s">
        <v>41</v>
      </c>
      <c r="F338" s="9" t="s">
        <v>15</v>
      </c>
      <c r="G338" s="10">
        <v>279.3</v>
      </c>
      <c r="H338" s="10">
        <v>26.533499999999989</v>
      </c>
      <c r="I338" s="10">
        <v>8.1583606730769134</v>
      </c>
      <c r="J338" s="10">
        <v>313.99000000000007</v>
      </c>
    </row>
    <row r="339" spans="2:10" ht="21" x14ac:dyDescent="0.25">
      <c r="B339" s="6">
        <v>330</v>
      </c>
      <c r="C339" s="58" t="s">
        <v>41</v>
      </c>
      <c r="D339" s="58" t="s">
        <v>41</v>
      </c>
      <c r="E339" s="58" t="s">
        <v>41</v>
      </c>
      <c r="F339" s="9" t="s">
        <v>10</v>
      </c>
      <c r="G339" s="10">
        <v>45.674499999999952</v>
      </c>
      <c r="H339" s="10">
        <v>4.3390774999999948</v>
      </c>
      <c r="I339" s="10">
        <v>0.81752963221153863</v>
      </c>
      <c r="J339" s="10">
        <v>50.830000000000005</v>
      </c>
    </row>
    <row r="340" spans="2:10" x14ac:dyDescent="0.25">
      <c r="B340" s="6">
        <v>331</v>
      </c>
      <c r="C340" s="58" t="s">
        <v>41</v>
      </c>
      <c r="D340" s="58" t="s">
        <v>41</v>
      </c>
      <c r="E340" s="58" t="s">
        <v>41</v>
      </c>
      <c r="F340" s="9" t="s">
        <v>9</v>
      </c>
      <c r="G340" s="10">
        <v>134.61699999999999</v>
      </c>
      <c r="H340" s="10">
        <v>12.788614999999993</v>
      </c>
      <c r="I340" s="10">
        <v>2.4095148605769054</v>
      </c>
      <c r="J340" s="10">
        <v>149.82</v>
      </c>
    </row>
    <row r="341" spans="2:10" x14ac:dyDescent="0.25">
      <c r="B341" s="6">
        <v>332</v>
      </c>
      <c r="C341" s="58" t="s">
        <v>41</v>
      </c>
      <c r="D341" s="58" t="s">
        <v>41</v>
      </c>
      <c r="E341" s="58" t="s">
        <v>41</v>
      </c>
      <c r="F341" s="9" t="s">
        <v>14</v>
      </c>
      <c r="G341" s="10">
        <v>113.03</v>
      </c>
      <c r="H341" s="10">
        <v>10.737849999999995</v>
      </c>
      <c r="I341" s="10">
        <v>2.0231283173076804</v>
      </c>
      <c r="J341" s="10">
        <v>125.78999999999999</v>
      </c>
    </row>
    <row r="342" spans="2:10" ht="21" x14ac:dyDescent="0.25">
      <c r="B342" s="6">
        <v>333</v>
      </c>
      <c r="C342" s="58" t="s">
        <v>41</v>
      </c>
      <c r="D342" s="58" t="s">
        <v>41</v>
      </c>
      <c r="E342" s="58" t="s">
        <v>41</v>
      </c>
      <c r="F342" s="9" t="s">
        <v>11</v>
      </c>
      <c r="G342" s="10">
        <v>116.66549999999998</v>
      </c>
      <c r="H342" s="10">
        <v>11.083222499999991</v>
      </c>
      <c r="I342" s="10">
        <v>2.0882002716346193</v>
      </c>
      <c r="J342" s="10">
        <v>129.84</v>
      </c>
    </row>
    <row r="343" spans="2:10" x14ac:dyDescent="0.25">
      <c r="B343" s="6">
        <v>334</v>
      </c>
      <c r="C343" s="58" t="s">
        <v>41</v>
      </c>
      <c r="D343" s="58" t="s">
        <v>41</v>
      </c>
      <c r="E343" s="58" t="s">
        <v>41</v>
      </c>
      <c r="F343" s="9" t="s">
        <v>16</v>
      </c>
      <c r="G343" s="10">
        <v>529.49</v>
      </c>
      <c r="H343" s="10">
        <v>40.862349999999992</v>
      </c>
      <c r="I343" s="10">
        <v>9.3230672596154136</v>
      </c>
      <c r="J343" s="10">
        <v>579.67000000000007</v>
      </c>
    </row>
    <row r="344" spans="2:10" x14ac:dyDescent="0.25">
      <c r="B344" s="6">
        <v>335</v>
      </c>
      <c r="C344" s="58" t="s">
        <v>41</v>
      </c>
      <c r="D344" s="58" t="s">
        <v>41</v>
      </c>
      <c r="E344" s="58" t="s">
        <v>41</v>
      </c>
      <c r="F344" s="9" t="s">
        <v>17</v>
      </c>
      <c r="G344" s="10">
        <v>43.2</v>
      </c>
      <c r="H344" s="10">
        <v>0</v>
      </c>
      <c r="I344" s="10">
        <v>0.70615384615384613</v>
      </c>
      <c r="J344" s="10">
        <v>43.910000000000004</v>
      </c>
    </row>
    <row r="345" spans="2:10" x14ac:dyDescent="0.25">
      <c r="B345" s="6">
        <v>336</v>
      </c>
      <c r="C345" s="58" t="s">
        <v>41</v>
      </c>
      <c r="D345" s="58" t="s">
        <v>41</v>
      </c>
      <c r="E345" s="58" t="s">
        <v>41</v>
      </c>
      <c r="F345" s="9" t="s">
        <v>14</v>
      </c>
      <c r="G345" s="10">
        <v>6.125</v>
      </c>
      <c r="H345" s="10">
        <v>0.58187500000000014</v>
      </c>
      <c r="I345" s="10">
        <v>0.10963161057692261</v>
      </c>
      <c r="J345" s="10">
        <v>6.82</v>
      </c>
    </row>
    <row r="346" spans="2:10" x14ac:dyDescent="0.25">
      <c r="B346" s="6"/>
      <c r="C346" s="7"/>
      <c r="D346" s="8"/>
      <c r="E346" s="8"/>
      <c r="F346" s="9"/>
      <c r="G346" s="59">
        <f>SUBTOTAL(109,Table2[Underpayment])</f>
        <v>586617.68334171362</v>
      </c>
      <c r="H346" s="59">
        <f>SUBTOTAL(109,Table2[Superannuation])</f>
        <v>52572.133560651928</v>
      </c>
      <c r="I346" s="59">
        <f>SUBTOTAL(109,Table2[Interest])</f>
        <v>122339.9570801357</v>
      </c>
      <c r="J346" s="59">
        <f>SUBTOTAL(109,Table2[Total payment made to employee])</f>
        <v>705470.91000000061</v>
      </c>
    </row>
    <row r="348" spans="2:10" x14ac:dyDescent="0.25">
      <c r="F348" s="53" t="s">
        <v>35</v>
      </c>
      <c r="G348" s="52">
        <f>'Summary '!D9</f>
        <v>586617.68000000005</v>
      </c>
      <c r="H348" s="52">
        <f>'Summary '!F9</f>
        <v>52572.130000000005</v>
      </c>
      <c r="I348" s="52">
        <f>'Summary '!E9</f>
        <v>122339.95999999999</v>
      </c>
    </row>
    <row r="349" spans="2:10" x14ac:dyDescent="0.25">
      <c r="F349" s="53" t="s">
        <v>36</v>
      </c>
      <c r="J349" s="52">
        <f>'Summary '!G19</f>
        <v>705470.91</v>
      </c>
    </row>
    <row r="350" spans="2:10" x14ac:dyDescent="0.25">
      <c r="F350" s="53" t="s">
        <v>34</v>
      </c>
      <c r="G350" s="52">
        <f>Table2[[#Totals],[Underpayment]]-G348</f>
        <v>3.3417135709896684E-3</v>
      </c>
      <c r="H350" s="52">
        <f>Table2[[#Totals],[Superannuation]]-H348</f>
        <v>3.5606519231805578E-3</v>
      </c>
      <c r="I350" s="52">
        <f>Table2[[#Totals],[Interest]]-I348</f>
        <v>-2.9198642878327519E-3</v>
      </c>
      <c r="J350" s="52">
        <f>Table2[[#Totals],[Total payment made to employee]]-J349</f>
        <v>0</v>
      </c>
    </row>
    <row r="352" spans="2:10" x14ac:dyDescent="0.25">
      <c r="F352" s="53" t="s">
        <v>37</v>
      </c>
      <c r="J352" s="55">
        <f>G348+H348+I348+-Table2[[#Totals],[Total payment made to employee]]</f>
        <v>56058.859999999404</v>
      </c>
    </row>
    <row r="354" spans="6:10" x14ac:dyDescent="0.25">
      <c r="F354" s="53" t="s">
        <v>42</v>
      </c>
      <c r="G354" s="56">
        <v>532.93000000000006</v>
      </c>
      <c r="H354" s="53"/>
      <c r="I354" s="53"/>
    </row>
    <row r="355" spans="6:10" x14ac:dyDescent="0.25">
      <c r="F355" s="53" t="s">
        <v>42</v>
      </c>
      <c r="G355" s="56">
        <v>620.50365617122236</v>
      </c>
      <c r="H355" s="53"/>
      <c r="I355" s="53"/>
      <c r="J355" s="53"/>
    </row>
    <row r="356" spans="6:10" x14ac:dyDescent="0.25">
      <c r="F356" s="53" t="s">
        <v>39</v>
      </c>
      <c r="G356" s="5">
        <v>0.39</v>
      </c>
      <c r="H356" s="53"/>
      <c r="I356" s="53"/>
    </row>
    <row r="357" spans="6:10" x14ac:dyDescent="0.25">
      <c r="J357" s="52">
        <f>J352+G354+G355+G356</f>
        <v>57212.68365617063</v>
      </c>
    </row>
    <row r="358" spans="6:10" x14ac:dyDescent="0.25">
      <c r="F358" s="53" t="s">
        <v>38</v>
      </c>
      <c r="H358" s="53"/>
      <c r="I358" s="53"/>
      <c r="J358" s="52">
        <f>'Summary '!G35</f>
        <v>57212.683656171241</v>
      </c>
    </row>
    <row r="359" spans="6:10" x14ac:dyDescent="0.25">
      <c r="F359" s="53" t="s">
        <v>40</v>
      </c>
      <c r="J359" s="52">
        <f>J357-J358</f>
        <v>-6.1118043959140778E-10</v>
      </c>
    </row>
  </sheetData>
  <pageMargins left="0.7" right="0.7" top="0.75" bottom="0.75" header="0.3" footer="0.3"/>
  <pageSetup scale="71" fitToHeight="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Summary </vt:lpstr>
      <vt:lpstr>Schedule</vt:lpstr>
      <vt:lpstr>'Summary '!Print_Area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ParaQuad EU schedule</dc:title>
  <dc:subject>ParaQuad EU schedule</dc:subject>
  <dc:creator/>
  <cp:lastModifiedBy/>
  <dcterms:created xsi:type="dcterms:W3CDTF">2021-12-14T03:59:34Z</dcterms:created>
  <dcterms:modified xsi:type="dcterms:W3CDTF">2021-12-14T04:00:41Z</dcterms:modified>
</cp:coreProperties>
</file>